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GZS Miha\Desktop\"/>
    </mc:Choice>
  </mc:AlternateContent>
  <bookViews>
    <workbookView xWindow="0" yWindow="0" windowWidth="28800" windowHeight="12315" tabRatio="582"/>
  </bookViews>
  <sheets>
    <sheet name="seznam za gibanje" sheetId="1" r:id="rId1"/>
    <sheet name="gibanje pridelkov" sheetId="3" r:id="rId2"/>
    <sheet name="gibanje živine" sheetId="4" r:id="rId3"/>
    <sheet name="gibanje del. sile" sheetId="5" r:id="rId4"/>
    <sheet name="denarno poročilo" sheetId="2" r:id="rId5"/>
  </sheets>
  <definedNames>
    <definedName name="_xlnm._FilterDatabase" localSheetId="4" hidden="1">'denarno poročilo'!$L$17:$R$30</definedName>
  </definedNames>
  <calcPr calcId="152511"/>
</workbook>
</file>

<file path=xl/calcChain.xml><?xml version="1.0" encoding="utf-8"?>
<calcChain xmlns="http://schemas.openxmlformats.org/spreadsheetml/2006/main">
  <c r="H12" i="1" l="1"/>
  <c r="M8" i="3" l="1"/>
  <c r="D29" i="3" s="1"/>
  <c r="M29" i="3" s="1"/>
  <c r="D50" i="3" s="1"/>
  <c r="M50" i="3" s="1"/>
  <c r="D71" i="3" s="1"/>
  <c r="M71" i="3" s="1"/>
  <c r="D92" i="3" s="1"/>
  <c r="M92" i="3" s="1"/>
  <c r="D114" i="3" s="1"/>
  <c r="M114" i="3" s="1"/>
  <c r="D138" i="3" s="1"/>
  <c r="M138" i="3" s="1"/>
  <c r="D159" i="3" s="1"/>
  <c r="M159" i="3" s="1"/>
  <c r="D180" i="3" s="1"/>
  <c r="M180" i="3" s="1"/>
  <c r="D201" i="3" s="1"/>
  <c r="M201" i="3" s="1"/>
  <c r="D222" i="3" s="1"/>
  <c r="M222" i="3" s="1"/>
  <c r="D243" i="3" s="1"/>
  <c r="M243" i="3" s="1"/>
  <c r="M9" i="3"/>
  <c r="D30" i="3" s="1"/>
  <c r="M30" i="3" s="1"/>
  <c r="D51" i="3" s="1"/>
  <c r="M51" i="3" s="1"/>
  <c r="D72" i="3" s="1"/>
  <c r="M72" i="3" s="1"/>
  <c r="D93" i="3" s="1"/>
  <c r="M93" i="3" s="1"/>
  <c r="D115" i="3" s="1"/>
  <c r="M115" i="3" s="1"/>
  <c r="D139" i="3" s="1"/>
  <c r="M139" i="3" s="1"/>
  <c r="D160" i="3" s="1"/>
  <c r="M160" i="3" s="1"/>
  <c r="D181" i="3" s="1"/>
  <c r="M181" i="3" s="1"/>
  <c r="D202" i="3" s="1"/>
  <c r="M202" i="3" s="1"/>
  <c r="D223" i="3" s="1"/>
  <c r="M223" i="3" s="1"/>
  <c r="D244" i="3" s="1"/>
  <c r="M244" i="3" s="1"/>
  <c r="M10" i="3"/>
  <c r="D31" i="3" s="1"/>
  <c r="M31" i="3" s="1"/>
  <c r="D52" i="3" s="1"/>
  <c r="M52" i="3" s="1"/>
  <c r="D73" i="3" s="1"/>
  <c r="M73" i="3" s="1"/>
  <c r="D94" i="3" s="1"/>
  <c r="M94" i="3" s="1"/>
  <c r="D116" i="3" s="1"/>
  <c r="M116" i="3" s="1"/>
  <c r="D140" i="3" s="1"/>
  <c r="M140" i="3" s="1"/>
  <c r="D161" i="3" s="1"/>
  <c r="M161" i="3" s="1"/>
  <c r="D182" i="3" s="1"/>
  <c r="M182" i="3" s="1"/>
  <c r="D203" i="3" s="1"/>
  <c r="M203" i="3" s="1"/>
  <c r="D224" i="3" s="1"/>
  <c r="M224" i="3" s="1"/>
  <c r="D245" i="3" s="1"/>
  <c r="M245" i="3" s="1"/>
  <c r="M11" i="3"/>
  <c r="D32" i="3" s="1"/>
  <c r="M32" i="3" s="1"/>
  <c r="D53" i="3" s="1"/>
  <c r="M53" i="3" s="1"/>
  <c r="D74" i="3" s="1"/>
  <c r="M74" i="3" s="1"/>
  <c r="D95" i="3" s="1"/>
  <c r="M95" i="3" s="1"/>
  <c r="D117" i="3" s="1"/>
  <c r="M117" i="3" s="1"/>
  <c r="D141" i="3" s="1"/>
  <c r="M141" i="3" s="1"/>
  <c r="D162" i="3" s="1"/>
  <c r="M162" i="3" s="1"/>
  <c r="D183" i="3" s="1"/>
  <c r="M183" i="3" s="1"/>
  <c r="D204" i="3" s="1"/>
  <c r="M204" i="3" s="1"/>
  <c r="D225" i="3" s="1"/>
  <c r="M225" i="3" s="1"/>
  <c r="D246" i="3" s="1"/>
  <c r="M246" i="3" s="1"/>
  <c r="M12" i="3"/>
  <c r="D33" i="3" s="1"/>
  <c r="M33" i="3" s="1"/>
  <c r="D54" i="3" s="1"/>
  <c r="M54" i="3" s="1"/>
  <c r="D75" i="3" s="1"/>
  <c r="M75" i="3" s="1"/>
  <c r="D96" i="3" s="1"/>
  <c r="M96" i="3" s="1"/>
  <c r="D118" i="3" s="1"/>
  <c r="M118" i="3" s="1"/>
  <c r="D142" i="3" s="1"/>
  <c r="M142" i="3" s="1"/>
  <c r="D163" i="3" s="1"/>
  <c r="M163" i="3" s="1"/>
  <c r="D184" i="3" s="1"/>
  <c r="M184" i="3" s="1"/>
  <c r="D205" i="3" s="1"/>
  <c r="M205" i="3" s="1"/>
  <c r="D226" i="3" s="1"/>
  <c r="M226" i="3" s="1"/>
  <c r="D247" i="3" s="1"/>
  <c r="M247" i="3" s="1"/>
  <c r="M13" i="3"/>
  <c r="D34" i="3" s="1"/>
  <c r="M34" i="3" s="1"/>
  <c r="D55" i="3" s="1"/>
  <c r="M55" i="3" s="1"/>
  <c r="D76" i="3" s="1"/>
  <c r="M76" i="3" s="1"/>
  <c r="D97" i="3" s="1"/>
  <c r="M97" i="3" s="1"/>
  <c r="D119" i="3" s="1"/>
  <c r="M119" i="3" s="1"/>
  <c r="D143" i="3" s="1"/>
  <c r="M143" i="3" s="1"/>
  <c r="D164" i="3" s="1"/>
  <c r="M164" i="3" s="1"/>
  <c r="D185" i="3" s="1"/>
  <c r="M185" i="3" s="1"/>
  <c r="D206" i="3" s="1"/>
  <c r="M206" i="3" s="1"/>
  <c r="D227" i="3" s="1"/>
  <c r="M227" i="3" s="1"/>
  <c r="D248" i="3" s="1"/>
  <c r="M248" i="3" s="1"/>
  <c r="M14" i="3"/>
  <c r="D35" i="3" s="1"/>
  <c r="M35" i="3" s="1"/>
  <c r="D56" i="3" s="1"/>
  <c r="M56" i="3" s="1"/>
  <c r="D77" i="3" s="1"/>
  <c r="M77" i="3" s="1"/>
  <c r="D98" i="3" s="1"/>
  <c r="M98" i="3" s="1"/>
  <c r="D120" i="3" s="1"/>
  <c r="M120" i="3" s="1"/>
  <c r="D144" i="3" s="1"/>
  <c r="M144" i="3" s="1"/>
  <c r="D165" i="3" s="1"/>
  <c r="M165" i="3" s="1"/>
  <c r="D186" i="3" s="1"/>
  <c r="M186" i="3" s="1"/>
  <c r="D207" i="3" s="1"/>
  <c r="M207" i="3" s="1"/>
  <c r="D228" i="3" s="1"/>
  <c r="M228" i="3" s="1"/>
  <c r="D249" i="3" s="1"/>
  <c r="M249" i="3" s="1"/>
  <c r="M15" i="3"/>
  <c r="D36" i="3" s="1"/>
  <c r="M36" i="3" s="1"/>
  <c r="D57" i="3" s="1"/>
  <c r="M57" i="3" s="1"/>
  <c r="D78" i="3" s="1"/>
  <c r="M78" i="3" s="1"/>
  <c r="D99" i="3" s="1"/>
  <c r="M99" i="3" s="1"/>
  <c r="D121" i="3" s="1"/>
  <c r="M121" i="3" s="1"/>
  <c r="D145" i="3" s="1"/>
  <c r="M145" i="3" s="1"/>
  <c r="D166" i="3" s="1"/>
  <c r="M166" i="3" s="1"/>
  <c r="D187" i="3" s="1"/>
  <c r="M187" i="3" s="1"/>
  <c r="D208" i="3" s="1"/>
  <c r="M208" i="3" s="1"/>
  <c r="D229" i="3" s="1"/>
  <c r="M229" i="3" s="1"/>
  <c r="D250" i="3" s="1"/>
  <c r="M250" i="3" s="1"/>
  <c r="M16" i="3"/>
  <c r="D37" i="3" s="1"/>
  <c r="M37" i="3" s="1"/>
  <c r="D58" i="3" s="1"/>
  <c r="M58" i="3" s="1"/>
  <c r="D79" i="3" s="1"/>
  <c r="M79" i="3" s="1"/>
  <c r="D100" i="3" s="1"/>
  <c r="M100" i="3" s="1"/>
  <c r="D122" i="3" s="1"/>
  <c r="M122" i="3" s="1"/>
  <c r="D146" i="3" s="1"/>
  <c r="M146" i="3" s="1"/>
  <c r="D167" i="3" s="1"/>
  <c r="M167" i="3" s="1"/>
  <c r="D188" i="3" s="1"/>
  <c r="M188" i="3" s="1"/>
  <c r="D209" i="3" s="1"/>
  <c r="M209" i="3" s="1"/>
  <c r="D230" i="3" s="1"/>
  <c r="M230" i="3" s="1"/>
  <c r="D251" i="3" s="1"/>
  <c r="M251" i="3" s="1"/>
  <c r="M17" i="3"/>
  <c r="D38" i="3" s="1"/>
  <c r="M38" i="3" s="1"/>
  <c r="D59" i="3" s="1"/>
  <c r="M59" i="3" s="1"/>
  <c r="D80" i="3" s="1"/>
  <c r="M80" i="3" s="1"/>
  <c r="D101" i="3" s="1"/>
  <c r="M101" i="3" s="1"/>
  <c r="D123" i="3" s="1"/>
  <c r="M123" i="3" s="1"/>
  <c r="D147" i="3" s="1"/>
  <c r="M147" i="3" s="1"/>
  <c r="D168" i="3" s="1"/>
  <c r="M168" i="3" s="1"/>
  <c r="D189" i="3" s="1"/>
  <c r="M189" i="3" s="1"/>
  <c r="D210" i="3" s="1"/>
  <c r="M210" i="3" s="1"/>
  <c r="D231" i="3" s="1"/>
  <c r="M231" i="3" s="1"/>
  <c r="D252" i="3" s="1"/>
  <c r="M252" i="3" s="1"/>
  <c r="M18" i="3"/>
  <c r="D39" i="3" s="1"/>
  <c r="M39" i="3" s="1"/>
  <c r="D60" i="3" s="1"/>
  <c r="M60" i="3" s="1"/>
  <c r="D81" i="3" s="1"/>
  <c r="M81" i="3" s="1"/>
  <c r="D102" i="3" s="1"/>
  <c r="M102" i="3" s="1"/>
  <c r="D124" i="3" s="1"/>
  <c r="M124" i="3" s="1"/>
  <c r="D148" i="3" s="1"/>
  <c r="M148" i="3" s="1"/>
  <c r="D169" i="3" s="1"/>
  <c r="M169" i="3" s="1"/>
  <c r="D190" i="3" s="1"/>
  <c r="M190" i="3" s="1"/>
  <c r="D211" i="3" s="1"/>
  <c r="M211" i="3" s="1"/>
  <c r="D232" i="3" s="1"/>
  <c r="M232" i="3" s="1"/>
  <c r="D253" i="3" s="1"/>
  <c r="M253" i="3" s="1"/>
  <c r="M19" i="3"/>
  <c r="D40" i="3" s="1"/>
  <c r="M40" i="3" s="1"/>
  <c r="D61" i="3" s="1"/>
  <c r="M61" i="3" s="1"/>
  <c r="D82" i="3" s="1"/>
  <c r="M82" i="3" s="1"/>
  <c r="D103" i="3" s="1"/>
  <c r="M103" i="3" s="1"/>
  <c r="D125" i="3" s="1"/>
  <c r="M125" i="3" s="1"/>
  <c r="D149" i="3" s="1"/>
  <c r="M149" i="3" s="1"/>
  <c r="D170" i="3" s="1"/>
  <c r="M170" i="3" s="1"/>
  <c r="D191" i="3" s="1"/>
  <c r="M191" i="3" s="1"/>
  <c r="D212" i="3" s="1"/>
  <c r="M212" i="3" s="1"/>
  <c r="D233" i="3" s="1"/>
  <c r="M233" i="3" s="1"/>
  <c r="D254" i="3" s="1"/>
  <c r="M254" i="3" s="1"/>
  <c r="M20" i="3"/>
  <c r="D41" i="3" s="1"/>
  <c r="M41" i="3" s="1"/>
  <c r="D62" i="3" s="1"/>
  <c r="M62" i="3" s="1"/>
  <c r="D83" i="3" s="1"/>
  <c r="M83" i="3" s="1"/>
  <c r="D104" i="3" s="1"/>
  <c r="M104" i="3" s="1"/>
  <c r="D126" i="3" s="1"/>
  <c r="M126" i="3" s="1"/>
  <c r="D150" i="3" s="1"/>
  <c r="M150" i="3" s="1"/>
  <c r="D171" i="3" s="1"/>
  <c r="M171" i="3" s="1"/>
  <c r="D192" i="3" s="1"/>
  <c r="M192" i="3" s="1"/>
  <c r="D213" i="3" s="1"/>
  <c r="M213" i="3" s="1"/>
  <c r="D234" i="3" s="1"/>
  <c r="M234" i="3" s="1"/>
  <c r="D255" i="3" s="1"/>
  <c r="M255" i="3" s="1"/>
  <c r="M21" i="3"/>
  <c r="D42" i="3" s="1"/>
  <c r="M42" i="3" s="1"/>
  <c r="D63" i="3" s="1"/>
  <c r="M63" i="3" s="1"/>
  <c r="D84" i="3" s="1"/>
  <c r="M84" i="3" s="1"/>
  <c r="D105" i="3" s="1"/>
  <c r="M105" i="3" s="1"/>
  <c r="D127" i="3" s="1"/>
  <c r="M127" i="3" s="1"/>
  <c r="D151" i="3" s="1"/>
  <c r="M151" i="3" s="1"/>
  <c r="D172" i="3" s="1"/>
  <c r="M172" i="3" s="1"/>
  <c r="D193" i="3" s="1"/>
  <c r="M193" i="3" s="1"/>
  <c r="D214" i="3" s="1"/>
  <c r="M214" i="3" s="1"/>
  <c r="D235" i="3" s="1"/>
  <c r="M235" i="3" s="1"/>
  <c r="D256" i="3" s="1"/>
  <c r="M256" i="3" s="1"/>
  <c r="M7" i="3"/>
  <c r="F261" i="3"/>
  <c r="G261" i="3"/>
  <c r="H261" i="3"/>
  <c r="I261" i="3"/>
  <c r="J261" i="3"/>
  <c r="K261" i="3"/>
  <c r="L261" i="3"/>
  <c r="F262" i="3"/>
  <c r="G262" i="3"/>
  <c r="H262" i="3"/>
  <c r="I262" i="3"/>
  <c r="J262" i="3"/>
  <c r="K262" i="3"/>
  <c r="L262" i="3"/>
  <c r="F263" i="3"/>
  <c r="G263" i="3"/>
  <c r="H263" i="3"/>
  <c r="I263" i="3"/>
  <c r="J263" i="3"/>
  <c r="K263" i="3"/>
  <c r="L263" i="3"/>
  <c r="F264" i="3"/>
  <c r="G264" i="3"/>
  <c r="H264" i="3"/>
  <c r="I264" i="3"/>
  <c r="J264" i="3"/>
  <c r="K264" i="3"/>
  <c r="L264" i="3"/>
  <c r="F265" i="3"/>
  <c r="G265" i="3"/>
  <c r="H265" i="3"/>
  <c r="I265" i="3"/>
  <c r="J265" i="3"/>
  <c r="K265" i="3"/>
  <c r="L265" i="3"/>
  <c r="F266" i="3"/>
  <c r="G266" i="3"/>
  <c r="H266" i="3"/>
  <c r="I266" i="3"/>
  <c r="J266" i="3"/>
  <c r="K266" i="3"/>
  <c r="L266" i="3"/>
  <c r="F267" i="3"/>
  <c r="G267" i="3"/>
  <c r="H267" i="3"/>
  <c r="I267" i="3"/>
  <c r="J267" i="3"/>
  <c r="K267" i="3"/>
  <c r="L267" i="3"/>
  <c r="F268" i="3"/>
  <c r="G268" i="3"/>
  <c r="H268" i="3"/>
  <c r="I268" i="3"/>
  <c r="J268" i="3"/>
  <c r="K268" i="3"/>
  <c r="L268" i="3"/>
  <c r="F269" i="3"/>
  <c r="G269" i="3"/>
  <c r="H269" i="3"/>
  <c r="I269" i="3"/>
  <c r="J269" i="3"/>
  <c r="K269" i="3"/>
  <c r="L269" i="3"/>
  <c r="F270" i="3"/>
  <c r="G270" i="3"/>
  <c r="H270" i="3"/>
  <c r="I270" i="3"/>
  <c r="J270" i="3"/>
  <c r="K270" i="3"/>
  <c r="L270" i="3"/>
  <c r="F271" i="3"/>
  <c r="G271" i="3"/>
  <c r="H271" i="3"/>
  <c r="I271" i="3"/>
  <c r="J271" i="3"/>
  <c r="K271" i="3"/>
  <c r="L271" i="3"/>
  <c r="F272" i="3"/>
  <c r="G272" i="3"/>
  <c r="H272" i="3"/>
  <c r="I272" i="3"/>
  <c r="J272" i="3"/>
  <c r="K272" i="3"/>
  <c r="L272" i="3"/>
  <c r="F273" i="3"/>
  <c r="G273" i="3"/>
  <c r="H273" i="3"/>
  <c r="I273" i="3"/>
  <c r="J273" i="3"/>
  <c r="K273" i="3"/>
  <c r="L273" i="3"/>
  <c r="F274" i="3"/>
  <c r="G274" i="3"/>
  <c r="H274" i="3"/>
  <c r="I274" i="3"/>
  <c r="J274" i="3"/>
  <c r="K274" i="3"/>
  <c r="L274" i="3"/>
  <c r="F275" i="3"/>
  <c r="G275" i="3"/>
  <c r="H275" i="3"/>
  <c r="I275" i="3"/>
  <c r="J275" i="3"/>
  <c r="K275" i="3"/>
  <c r="L275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61" i="3"/>
  <c r="F2" i="2" l="1"/>
  <c r="D11" i="2"/>
  <c r="H485" i="2" l="1"/>
  <c r="I485" i="2"/>
  <c r="I532" i="2"/>
  <c r="H532" i="2"/>
  <c r="I579" i="2"/>
  <c r="H579" i="2"/>
  <c r="I156" i="2"/>
  <c r="H156" i="2"/>
  <c r="I62" i="2"/>
  <c r="H62" i="2"/>
  <c r="I109" i="2"/>
  <c r="H109" i="2"/>
  <c r="B9" i="3"/>
  <c r="B30" i="3" s="1"/>
  <c r="H13" i="1"/>
  <c r="I438" i="2"/>
  <c r="H438" i="2"/>
  <c r="I391" i="2"/>
  <c r="H391" i="2"/>
  <c r="I344" i="2"/>
  <c r="H344" i="2"/>
  <c r="I297" i="2"/>
  <c r="H297" i="2"/>
  <c r="I250" i="2"/>
  <c r="H250" i="2"/>
  <c r="I203" i="2"/>
  <c r="H203" i="2"/>
  <c r="B2" i="1"/>
  <c r="H15" i="1"/>
  <c r="O7" i="5"/>
  <c r="O8" i="5"/>
  <c r="O9" i="5"/>
  <c r="O10" i="5"/>
  <c r="O11" i="5"/>
  <c r="O13" i="5"/>
  <c r="O14" i="5"/>
  <c r="O15" i="5"/>
  <c r="N30" i="5"/>
  <c r="M30" i="5"/>
  <c r="R221" i="3" s="1"/>
  <c r="L30" i="5"/>
  <c r="K30" i="5"/>
  <c r="R179" i="3" s="1"/>
  <c r="J30" i="5"/>
  <c r="R158" i="3" s="1"/>
  <c r="I30" i="5"/>
  <c r="R137" i="3"/>
  <c r="H30" i="5"/>
  <c r="G30" i="5"/>
  <c r="R91" i="3" s="1"/>
  <c r="F30" i="5"/>
  <c r="R70" i="3" s="1"/>
  <c r="E30" i="5"/>
  <c r="R49" i="3" s="1"/>
  <c r="D30" i="5"/>
  <c r="R28" i="3" s="1"/>
  <c r="C30" i="5"/>
  <c r="R7" i="3" s="1"/>
  <c r="E31" i="5"/>
  <c r="R50" i="3" s="1"/>
  <c r="E33" i="5"/>
  <c r="R52" i="3" s="1"/>
  <c r="E32" i="5"/>
  <c r="R51" i="3" s="1"/>
  <c r="O22" i="5"/>
  <c r="O23" i="5"/>
  <c r="O21" i="5"/>
  <c r="O18" i="5"/>
  <c r="O19" i="5"/>
  <c r="O17" i="5"/>
  <c r="D29" i="5"/>
  <c r="E29" i="5"/>
  <c r="F29" i="5"/>
  <c r="G29" i="5"/>
  <c r="H29" i="5"/>
  <c r="I29" i="5"/>
  <c r="J29" i="5"/>
  <c r="K29" i="5"/>
  <c r="L29" i="5"/>
  <c r="M29" i="5"/>
  <c r="N29" i="5"/>
  <c r="C29" i="5"/>
  <c r="P11" i="3"/>
  <c r="P33" i="3"/>
  <c r="P13" i="3"/>
  <c r="P14" i="3"/>
  <c r="P17" i="3"/>
  <c r="P80" i="3"/>
  <c r="P18" i="3"/>
  <c r="P8" i="3"/>
  <c r="P9" i="3"/>
  <c r="P448" i="2"/>
  <c r="O466" i="2"/>
  <c r="O493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54" i="2"/>
  <c r="O537" i="2"/>
  <c r="P537" i="2"/>
  <c r="Q537" i="2"/>
  <c r="O538" i="2"/>
  <c r="P538" i="2"/>
  <c r="Q538" i="2"/>
  <c r="O539" i="2"/>
  <c r="P539" i="2"/>
  <c r="Q539" i="2"/>
  <c r="O540" i="2"/>
  <c r="P540" i="2"/>
  <c r="Q540" i="2"/>
  <c r="O541" i="2"/>
  <c r="P541" i="2"/>
  <c r="Q541" i="2"/>
  <c r="O542" i="2"/>
  <c r="P542" i="2"/>
  <c r="Q542" i="2"/>
  <c r="O543" i="2"/>
  <c r="P543" i="2"/>
  <c r="Q543" i="2"/>
  <c r="O544" i="2"/>
  <c r="P544" i="2"/>
  <c r="Q544" i="2"/>
  <c r="O545" i="2"/>
  <c r="P545" i="2"/>
  <c r="Q545" i="2"/>
  <c r="O546" i="2"/>
  <c r="P546" i="2"/>
  <c r="Q546" i="2"/>
  <c r="O547" i="2"/>
  <c r="P547" i="2"/>
  <c r="Q547" i="2"/>
  <c r="O548" i="2"/>
  <c r="P548" i="2"/>
  <c r="Q548" i="2"/>
  <c r="O549" i="2"/>
  <c r="P549" i="2"/>
  <c r="Q549" i="2"/>
  <c r="O550" i="2"/>
  <c r="P550" i="2"/>
  <c r="Q550" i="2"/>
  <c r="Q536" i="2"/>
  <c r="P536" i="2"/>
  <c r="O536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07" i="2"/>
  <c r="O490" i="2"/>
  <c r="P490" i="2"/>
  <c r="Q490" i="2"/>
  <c r="O491" i="2"/>
  <c r="P491" i="2"/>
  <c r="Q491" i="2"/>
  <c r="O492" i="2"/>
  <c r="P492" i="2"/>
  <c r="Q492" i="2"/>
  <c r="P493" i="2"/>
  <c r="Q493" i="2"/>
  <c r="O494" i="2"/>
  <c r="P494" i="2"/>
  <c r="Q494" i="2"/>
  <c r="O495" i="2"/>
  <c r="P495" i="2"/>
  <c r="Q495" i="2"/>
  <c r="O496" i="2"/>
  <c r="P496" i="2"/>
  <c r="Q496" i="2"/>
  <c r="O497" i="2"/>
  <c r="P497" i="2"/>
  <c r="Q497" i="2"/>
  <c r="O498" i="2"/>
  <c r="P498" i="2"/>
  <c r="Q498" i="2"/>
  <c r="O499" i="2"/>
  <c r="P499" i="2"/>
  <c r="Q499" i="2"/>
  <c r="O500" i="2"/>
  <c r="P500" i="2"/>
  <c r="Q500" i="2"/>
  <c r="O501" i="2"/>
  <c r="P501" i="2"/>
  <c r="Q501" i="2"/>
  <c r="O502" i="2"/>
  <c r="P502" i="2"/>
  <c r="Q502" i="2"/>
  <c r="O503" i="2"/>
  <c r="P503" i="2"/>
  <c r="Q503" i="2"/>
  <c r="Q489" i="2"/>
  <c r="P489" i="2"/>
  <c r="O489" i="2"/>
  <c r="O461" i="2"/>
  <c r="O462" i="2"/>
  <c r="O463" i="2"/>
  <c r="O464" i="2"/>
  <c r="O465" i="2"/>
  <c r="O467" i="2"/>
  <c r="O468" i="2"/>
  <c r="O469" i="2"/>
  <c r="O470" i="2"/>
  <c r="O471" i="2"/>
  <c r="O472" i="2"/>
  <c r="O473" i="2"/>
  <c r="O474" i="2"/>
  <c r="O460" i="2"/>
  <c r="O443" i="2"/>
  <c r="P443" i="2"/>
  <c r="Q443" i="2"/>
  <c r="O444" i="2"/>
  <c r="P444" i="2"/>
  <c r="Q444" i="2"/>
  <c r="O445" i="2"/>
  <c r="P445" i="2"/>
  <c r="Q445" i="2"/>
  <c r="O446" i="2"/>
  <c r="P446" i="2"/>
  <c r="Q446" i="2"/>
  <c r="O447" i="2"/>
  <c r="P447" i="2"/>
  <c r="Q447" i="2"/>
  <c r="O448" i="2"/>
  <c r="Q448" i="2"/>
  <c r="O449" i="2"/>
  <c r="P449" i="2"/>
  <c r="Q449" i="2"/>
  <c r="O450" i="2"/>
  <c r="P450" i="2"/>
  <c r="Q450" i="2"/>
  <c r="O451" i="2"/>
  <c r="P451" i="2"/>
  <c r="Q451" i="2"/>
  <c r="O452" i="2"/>
  <c r="P452" i="2"/>
  <c r="Q452" i="2"/>
  <c r="O453" i="2"/>
  <c r="P453" i="2"/>
  <c r="Q453" i="2"/>
  <c r="O454" i="2"/>
  <c r="P454" i="2"/>
  <c r="Q454" i="2"/>
  <c r="O455" i="2"/>
  <c r="P455" i="2"/>
  <c r="Q455" i="2"/>
  <c r="O456" i="2"/>
  <c r="P456" i="2"/>
  <c r="Q456" i="2"/>
  <c r="Q442" i="2"/>
  <c r="P442" i="2"/>
  <c r="O442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13" i="2"/>
  <c r="O396" i="2"/>
  <c r="P396" i="2"/>
  <c r="Q396" i="2"/>
  <c r="O397" i="2"/>
  <c r="P397" i="2"/>
  <c r="Q397" i="2"/>
  <c r="O398" i="2"/>
  <c r="P398" i="2"/>
  <c r="Q398" i="2"/>
  <c r="O399" i="2"/>
  <c r="P399" i="2"/>
  <c r="Q399" i="2"/>
  <c r="O400" i="2"/>
  <c r="P400" i="2"/>
  <c r="Q400" i="2"/>
  <c r="O401" i="2"/>
  <c r="P401" i="2"/>
  <c r="Q401" i="2"/>
  <c r="O402" i="2"/>
  <c r="P402" i="2"/>
  <c r="Q402" i="2"/>
  <c r="O403" i="2"/>
  <c r="P403" i="2"/>
  <c r="Q403" i="2"/>
  <c r="O404" i="2"/>
  <c r="P404" i="2"/>
  <c r="Q404" i="2"/>
  <c r="O405" i="2"/>
  <c r="P405" i="2"/>
  <c r="Q405" i="2"/>
  <c r="O406" i="2"/>
  <c r="P406" i="2"/>
  <c r="Q406" i="2"/>
  <c r="O407" i="2"/>
  <c r="P407" i="2"/>
  <c r="Q407" i="2"/>
  <c r="O408" i="2"/>
  <c r="P408" i="2"/>
  <c r="Q408" i="2"/>
  <c r="O409" i="2"/>
  <c r="P409" i="2"/>
  <c r="Q409" i="2"/>
  <c r="Q395" i="2"/>
  <c r="P395" i="2"/>
  <c r="O395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66" i="2"/>
  <c r="O349" i="2"/>
  <c r="P349" i="2"/>
  <c r="Q349" i="2"/>
  <c r="O350" i="2"/>
  <c r="P350" i="2"/>
  <c r="Q350" i="2"/>
  <c r="O351" i="2"/>
  <c r="P351" i="2"/>
  <c r="Q351" i="2"/>
  <c r="O352" i="2"/>
  <c r="P352" i="2"/>
  <c r="Q352" i="2"/>
  <c r="O353" i="2"/>
  <c r="P353" i="2"/>
  <c r="Q353" i="2"/>
  <c r="O354" i="2"/>
  <c r="P354" i="2"/>
  <c r="Q354" i="2"/>
  <c r="O355" i="2"/>
  <c r="P355" i="2"/>
  <c r="Q355" i="2"/>
  <c r="O356" i="2"/>
  <c r="P356" i="2"/>
  <c r="Q356" i="2"/>
  <c r="O357" i="2"/>
  <c r="P357" i="2"/>
  <c r="Q357" i="2"/>
  <c r="O358" i="2"/>
  <c r="P358" i="2"/>
  <c r="Q358" i="2"/>
  <c r="O359" i="2"/>
  <c r="P359" i="2"/>
  <c r="Q359" i="2"/>
  <c r="O360" i="2"/>
  <c r="P360" i="2"/>
  <c r="Q360" i="2"/>
  <c r="O361" i="2"/>
  <c r="P361" i="2"/>
  <c r="Q361" i="2"/>
  <c r="O362" i="2"/>
  <c r="P362" i="2"/>
  <c r="Q362" i="2"/>
  <c r="Q348" i="2"/>
  <c r="P348" i="2"/>
  <c r="O348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19" i="2"/>
  <c r="O302" i="2"/>
  <c r="P302" i="2"/>
  <c r="Q302" i="2"/>
  <c r="O303" i="2"/>
  <c r="P303" i="2"/>
  <c r="Q303" i="2"/>
  <c r="O304" i="2"/>
  <c r="P304" i="2"/>
  <c r="Q304" i="2"/>
  <c r="O305" i="2"/>
  <c r="P305" i="2"/>
  <c r="Q305" i="2"/>
  <c r="O306" i="2"/>
  <c r="P306" i="2"/>
  <c r="Q306" i="2"/>
  <c r="O307" i="2"/>
  <c r="P307" i="2"/>
  <c r="Q307" i="2"/>
  <c r="O308" i="2"/>
  <c r="P308" i="2"/>
  <c r="Q308" i="2"/>
  <c r="O309" i="2"/>
  <c r="P309" i="2"/>
  <c r="Q309" i="2"/>
  <c r="O310" i="2"/>
  <c r="P310" i="2"/>
  <c r="Q310" i="2"/>
  <c r="O311" i="2"/>
  <c r="P311" i="2"/>
  <c r="Q311" i="2"/>
  <c r="O312" i="2"/>
  <c r="P312" i="2"/>
  <c r="Q312" i="2"/>
  <c r="O313" i="2"/>
  <c r="P313" i="2"/>
  <c r="Q313" i="2"/>
  <c r="O314" i="2"/>
  <c r="P314" i="2"/>
  <c r="Q314" i="2"/>
  <c r="O315" i="2"/>
  <c r="P315" i="2"/>
  <c r="Q315" i="2"/>
  <c r="Q301" i="2"/>
  <c r="P301" i="2"/>
  <c r="O301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72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Q254" i="2"/>
  <c r="P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54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25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Q207" i="2"/>
  <c r="P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07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78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Q160" i="2"/>
  <c r="P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60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31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13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554" i="2"/>
  <c r="L536" i="2"/>
  <c r="L507" i="2"/>
  <c r="L489" i="2"/>
  <c r="L460" i="2"/>
  <c r="L442" i="2"/>
  <c r="L413" i="2"/>
  <c r="L395" i="2"/>
  <c r="L366" i="2"/>
  <c r="L348" i="2"/>
  <c r="L319" i="2"/>
  <c r="L301" i="2"/>
  <c r="L272" i="2"/>
  <c r="L254" i="2"/>
  <c r="L225" i="2"/>
  <c r="L207" i="2"/>
  <c r="L178" i="2"/>
  <c r="L16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31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13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84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Q66" i="2"/>
  <c r="P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37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9" i="2"/>
  <c r="B7" i="4"/>
  <c r="B31" i="4" s="1"/>
  <c r="Q19" i="2"/>
  <c r="P19" i="2"/>
  <c r="O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B292" i="4"/>
  <c r="C292" i="4"/>
  <c r="A292" i="4"/>
  <c r="B270" i="4"/>
  <c r="C270" i="4"/>
  <c r="A270" i="4"/>
  <c r="B246" i="4"/>
  <c r="C246" i="4"/>
  <c r="A246" i="4"/>
  <c r="B222" i="4"/>
  <c r="C222" i="4"/>
  <c r="A222" i="4"/>
  <c r="B198" i="4"/>
  <c r="C198" i="4"/>
  <c r="A198" i="4"/>
  <c r="B174" i="4"/>
  <c r="C174" i="4"/>
  <c r="A174" i="4"/>
  <c r="B150" i="4"/>
  <c r="C150" i="4"/>
  <c r="A150" i="4"/>
  <c r="B126" i="4"/>
  <c r="C126" i="4"/>
  <c r="A126" i="4"/>
  <c r="B102" i="4"/>
  <c r="C102" i="4"/>
  <c r="A102" i="4"/>
  <c r="B78" i="4"/>
  <c r="C78" i="4"/>
  <c r="A78" i="4"/>
  <c r="B30" i="4"/>
  <c r="C30" i="4"/>
  <c r="B54" i="4"/>
  <c r="C54" i="4"/>
  <c r="A54" i="4"/>
  <c r="A30" i="4"/>
  <c r="C8" i="4"/>
  <c r="C32" i="4" s="1"/>
  <c r="C9" i="4"/>
  <c r="C10" i="4"/>
  <c r="C34" i="4" s="1"/>
  <c r="C11" i="4"/>
  <c r="C35" i="4" s="1"/>
  <c r="C59" i="4" s="1"/>
  <c r="C83" i="4" s="1"/>
  <c r="C12" i="4"/>
  <c r="C36" i="4" s="1"/>
  <c r="C13" i="4"/>
  <c r="C37" i="4"/>
  <c r="C14" i="4"/>
  <c r="C38" i="4" s="1"/>
  <c r="C15" i="4"/>
  <c r="N27" i="2" s="1"/>
  <c r="C16" i="4"/>
  <c r="C40" i="4" s="1"/>
  <c r="N28" i="2"/>
  <c r="C17" i="4"/>
  <c r="N29" i="2" s="1"/>
  <c r="C18" i="4"/>
  <c r="C19" i="4"/>
  <c r="N31" i="2"/>
  <c r="C20" i="4"/>
  <c r="C44" i="4" s="1"/>
  <c r="C21" i="4"/>
  <c r="C7" i="4"/>
  <c r="C31" i="4" s="1"/>
  <c r="C55" i="4" s="1"/>
  <c r="N113" i="2" s="1"/>
  <c r="H14" i="1"/>
  <c r="H16" i="1"/>
  <c r="H17" i="1"/>
  <c r="H18" i="1"/>
  <c r="H19" i="1"/>
  <c r="H20" i="1"/>
  <c r="H21" i="1"/>
  <c r="H22" i="1"/>
  <c r="H23" i="1"/>
  <c r="H24" i="1"/>
  <c r="H25" i="1"/>
  <c r="H26" i="1"/>
  <c r="K23" i="4"/>
  <c r="Q22" i="4"/>
  <c r="O305" i="4"/>
  <c r="O307" i="4"/>
  <c r="P293" i="4"/>
  <c r="P294" i="4"/>
  <c r="O293" i="4"/>
  <c r="O294" i="4"/>
  <c r="Q10" i="4"/>
  <c r="D34" i="4" s="1"/>
  <c r="Q34" i="4" s="1"/>
  <c r="Q9" i="4"/>
  <c r="D33" i="4" s="1"/>
  <c r="Q33" i="4" s="1"/>
  <c r="R308" i="4"/>
  <c r="O295" i="4"/>
  <c r="P295" i="4"/>
  <c r="O296" i="4"/>
  <c r="P296" i="4"/>
  <c r="O297" i="4"/>
  <c r="P297" i="4"/>
  <c r="O298" i="4"/>
  <c r="P298" i="4"/>
  <c r="O299" i="4"/>
  <c r="P299" i="4"/>
  <c r="O300" i="4"/>
  <c r="P300" i="4"/>
  <c r="O301" i="4"/>
  <c r="P301" i="4"/>
  <c r="O302" i="4"/>
  <c r="P302" i="4"/>
  <c r="O303" i="4"/>
  <c r="P303" i="4"/>
  <c r="O304" i="4"/>
  <c r="P304" i="4"/>
  <c r="P305" i="4"/>
  <c r="O306" i="4"/>
  <c r="P306" i="4"/>
  <c r="M287" i="4"/>
  <c r="O287" i="4"/>
  <c r="P191" i="4"/>
  <c r="R286" i="4"/>
  <c r="R46" i="4"/>
  <c r="R48" i="4"/>
  <c r="R49" i="4"/>
  <c r="R51" i="4"/>
  <c r="R52" i="4"/>
  <c r="R53" i="4"/>
  <c r="R70" i="4"/>
  <c r="R72" i="4"/>
  <c r="R73" i="4"/>
  <c r="R75" i="4"/>
  <c r="R76" i="4"/>
  <c r="R77" i="4"/>
  <c r="R94" i="4"/>
  <c r="R96" i="4"/>
  <c r="R97" i="4"/>
  <c r="R99" i="4"/>
  <c r="R100" i="4"/>
  <c r="R101" i="4"/>
  <c r="R118" i="4"/>
  <c r="R120" i="4"/>
  <c r="R121" i="4"/>
  <c r="R123" i="4"/>
  <c r="R124" i="4"/>
  <c r="R125" i="4"/>
  <c r="R142" i="4"/>
  <c r="R144" i="4"/>
  <c r="R145" i="4"/>
  <c r="R147" i="4"/>
  <c r="R148" i="4"/>
  <c r="R149" i="4"/>
  <c r="R166" i="4"/>
  <c r="R168" i="4"/>
  <c r="R169" i="4"/>
  <c r="R171" i="4"/>
  <c r="R172" i="4"/>
  <c r="R173" i="4"/>
  <c r="R190" i="4"/>
  <c r="R192" i="4"/>
  <c r="R193" i="4"/>
  <c r="R195" i="4"/>
  <c r="R196" i="4"/>
  <c r="R197" i="4"/>
  <c r="R214" i="4"/>
  <c r="R216" i="4"/>
  <c r="R217" i="4"/>
  <c r="R219" i="4"/>
  <c r="R220" i="4"/>
  <c r="R221" i="4"/>
  <c r="R238" i="4"/>
  <c r="R240" i="4"/>
  <c r="R241" i="4"/>
  <c r="R243" i="4"/>
  <c r="R244" i="4"/>
  <c r="R245" i="4"/>
  <c r="R262" i="4"/>
  <c r="R264" i="4"/>
  <c r="R265" i="4"/>
  <c r="R267" i="4"/>
  <c r="R268" i="4"/>
  <c r="R269" i="4"/>
  <c r="R288" i="4"/>
  <c r="R289" i="4"/>
  <c r="R291" i="4"/>
  <c r="E47" i="4"/>
  <c r="F47" i="4"/>
  <c r="G47" i="4"/>
  <c r="H47" i="4"/>
  <c r="I47" i="4"/>
  <c r="J47" i="4"/>
  <c r="K47" i="4"/>
  <c r="L47" i="4"/>
  <c r="M47" i="4"/>
  <c r="G48" i="4" s="1"/>
  <c r="N47" i="4"/>
  <c r="O47" i="4"/>
  <c r="P47" i="4"/>
  <c r="G23" i="4"/>
  <c r="P287" i="4"/>
  <c r="N287" i="4"/>
  <c r="L287" i="4"/>
  <c r="K287" i="4"/>
  <c r="J287" i="4"/>
  <c r="I287" i="4"/>
  <c r="H287" i="4"/>
  <c r="G287" i="4"/>
  <c r="F287" i="4"/>
  <c r="E287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O191" i="4"/>
  <c r="N191" i="4"/>
  <c r="M191" i="4"/>
  <c r="L191" i="4"/>
  <c r="K191" i="4"/>
  <c r="J191" i="4"/>
  <c r="I191" i="4"/>
  <c r="H191" i="4"/>
  <c r="G191" i="4"/>
  <c r="F191" i="4"/>
  <c r="E191" i="4"/>
  <c r="P167" i="4"/>
  <c r="O167" i="4"/>
  <c r="N167" i="4"/>
  <c r="M167" i="4"/>
  <c r="L167" i="4"/>
  <c r="K167" i="4"/>
  <c r="J167" i="4"/>
  <c r="I167" i="4"/>
  <c r="H167" i="4"/>
  <c r="G167" i="4"/>
  <c r="G168" i="4" s="1"/>
  <c r="F167" i="4"/>
  <c r="E167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P95" i="4"/>
  <c r="O95" i="4"/>
  <c r="N95" i="4"/>
  <c r="M95" i="4"/>
  <c r="L95" i="4"/>
  <c r="K95" i="4"/>
  <c r="J95" i="4"/>
  <c r="I95" i="4"/>
  <c r="H95" i="4"/>
  <c r="G95" i="4"/>
  <c r="F95" i="4"/>
  <c r="E95" i="4"/>
  <c r="P71" i="4"/>
  <c r="O71" i="4"/>
  <c r="N71" i="4"/>
  <c r="M71" i="4"/>
  <c r="L71" i="4"/>
  <c r="K71" i="4"/>
  <c r="J71" i="4"/>
  <c r="I71" i="4"/>
  <c r="H71" i="4"/>
  <c r="G71" i="4"/>
  <c r="G72" i="4" s="1"/>
  <c r="F71" i="4"/>
  <c r="E71" i="4"/>
  <c r="Q17" i="4"/>
  <c r="D41" i="4" s="1"/>
  <c r="Q41" i="4" s="1"/>
  <c r="Q18" i="4"/>
  <c r="R18" i="4" s="1"/>
  <c r="N23" i="4"/>
  <c r="M23" i="4"/>
  <c r="J23" i="4"/>
  <c r="I23" i="4"/>
  <c r="Q13" i="4"/>
  <c r="R13" i="4" s="1"/>
  <c r="E23" i="4"/>
  <c r="F23" i="4"/>
  <c r="H23" i="4"/>
  <c r="O23" i="4"/>
  <c r="P23" i="4"/>
  <c r="D23" i="4"/>
  <c r="B27" i="5"/>
  <c r="D33" i="5"/>
  <c r="R31" i="3" s="1"/>
  <c r="F33" i="5"/>
  <c r="R73" i="3" s="1"/>
  <c r="G33" i="5"/>
  <c r="R94" i="3" s="1"/>
  <c r="H33" i="5"/>
  <c r="R116" i="3" s="1"/>
  <c r="I33" i="5"/>
  <c r="R140" i="3" s="1"/>
  <c r="J33" i="5"/>
  <c r="R161" i="3" s="1"/>
  <c r="K33" i="5"/>
  <c r="R182" i="3" s="1"/>
  <c r="L33" i="5"/>
  <c r="R203" i="3" s="1"/>
  <c r="M33" i="5"/>
  <c r="R224" i="3" s="1"/>
  <c r="N33" i="5"/>
  <c r="R245" i="3" s="1"/>
  <c r="D32" i="5"/>
  <c r="R30" i="3" s="1"/>
  <c r="F32" i="5"/>
  <c r="R72" i="3" s="1"/>
  <c r="G32" i="5"/>
  <c r="R93" i="3"/>
  <c r="H32" i="5"/>
  <c r="R115" i="3" s="1"/>
  <c r="I32" i="5"/>
  <c r="R139" i="3" s="1"/>
  <c r="J32" i="5"/>
  <c r="R160" i="3" s="1"/>
  <c r="K32" i="5"/>
  <c r="L32" i="5"/>
  <c r="R202" i="3" s="1"/>
  <c r="M32" i="5"/>
  <c r="R223" i="3" s="1"/>
  <c r="N32" i="5"/>
  <c r="R244" i="3" s="1"/>
  <c r="D31" i="5"/>
  <c r="R29" i="3"/>
  <c r="F31" i="5"/>
  <c r="R71" i="3" s="1"/>
  <c r="G31" i="5"/>
  <c r="R92" i="3" s="1"/>
  <c r="H31" i="5"/>
  <c r="I31" i="5"/>
  <c r="J31" i="5"/>
  <c r="R159" i="3" s="1"/>
  <c r="K31" i="5"/>
  <c r="R180" i="3" s="1"/>
  <c r="L31" i="5"/>
  <c r="R201" i="3" s="1"/>
  <c r="M31" i="5"/>
  <c r="R222" i="3" s="1"/>
  <c r="N31" i="5"/>
  <c r="R243" i="3" s="1"/>
  <c r="C33" i="5"/>
  <c r="R10" i="3" s="1"/>
  <c r="C32" i="5"/>
  <c r="C31" i="5"/>
  <c r="C26" i="5"/>
  <c r="E90" i="3"/>
  <c r="Q8" i="4"/>
  <c r="D32" i="4" s="1"/>
  <c r="Q32" i="4" s="1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 s="1"/>
  <c r="D292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 s="1"/>
  <c r="D270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 s="1"/>
  <c r="D246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 s="1"/>
  <c r="D222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 s="1"/>
  <c r="D198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 s="1"/>
  <c r="D17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 s="1"/>
  <c r="D150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 s="1"/>
  <c r="D126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 s="1"/>
  <c r="D10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 s="1"/>
  <c r="D78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 s="1"/>
  <c r="D54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D30" i="4"/>
  <c r="J295" i="4"/>
  <c r="K295" i="4"/>
  <c r="L295" i="4"/>
  <c r="M295" i="4"/>
  <c r="N295" i="4"/>
  <c r="J296" i="4"/>
  <c r="K296" i="4"/>
  <c r="L296" i="4"/>
  <c r="M296" i="4"/>
  <c r="N296" i="4"/>
  <c r="J297" i="4"/>
  <c r="K297" i="4"/>
  <c r="L297" i="4"/>
  <c r="M297" i="4"/>
  <c r="N297" i="4"/>
  <c r="J298" i="4"/>
  <c r="K298" i="4"/>
  <c r="L298" i="4"/>
  <c r="M298" i="4"/>
  <c r="N298" i="4"/>
  <c r="J299" i="4"/>
  <c r="K299" i="4"/>
  <c r="L299" i="4"/>
  <c r="M299" i="4"/>
  <c r="N299" i="4"/>
  <c r="J300" i="4"/>
  <c r="K300" i="4"/>
  <c r="L300" i="4"/>
  <c r="M300" i="4"/>
  <c r="N300" i="4"/>
  <c r="J301" i="4"/>
  <c r="K301" i="4"/>
  <c r="L301" i="4"/>
  <c r="M301" i="4"/>
  <c r="N301" i="4"/>
  <c r="J302" i="4"/>
  <c r="K302" i="4"/>
  <c r="L302" i="4"/>
  <c r="M302" i="4"/>
  <c r="N302" i="4"/>
  <c r="K303" i="4"/>
  <c r="L303" i="4"/>
  <c r="J304" i="4"/>
  <c r="K304" i="4"/>
  <c r="M304" i="4"/>
  <c r="N304" i="4"/>
  <c r="J305" i="4"/>
  <c r="K305" i="4"/>
  <c r="L305" i="4"/>
  <c r="M305" i="4"/>
  <c r="N305" i="4"/>
  <c r="J306" i="4"/>
  <c r="K306" i="4"/>
  <c r="L306" i="4"/>
  <c r="N306" i="4"/>
  <c r="J307" i="4"/>
  <c r="K307" i="4"/>
  <c r="L307" i="4"/>
  <c r="M307" i="4"/>
  <c r="N307" i="4"/>
  <c r="P307" i="4"/>
  <c r="J294" i="4"/>
  <c r="K294" i="4"/>
  <c r="L294" i="4"/>
  <c r="M294" i="4"/>
  <c r="N294" i="4"/>
  <c r="J293" i="4"/>
  <c r="I293" i="4"/>
  <c r="I294" i="4"/>
  <c r="I295" i="4"/>
  <c r="I296" i="4"/>
  <c r="I297" i="4"/>
  <c r="I298" i="4"/>
  <c r="I299" i="4"/>
  <c r="I300" i="4"/>
  <c r="I301" i="4"/>
  <c r="I302" i="4"/>
  <c r="I304" i="4"/>
  <c r="I305" i="4"/>
  <c r="I306" i="4"/>
  <c r="I307" i="4"/>
  <c r="K293" i="4"/>
  <c r="L293" i="4"/>
  <c r="M293" i="4"/>
  <c r="N293" i="4"/>
  <c r="Q11" i="4"/>
  <c r="D35" i="4" s="1"/>
  <c r="Q35" i="4" s="1"/>
  <c r="Q12" i="4"/>
  <c r="D36" i="4" s="1"/>
  <c r="Q36" i="4" s="1"/>
  <c r="R36" i="4" s="1"/>
  <c r="Q14" i="4"/>
  <c r="Q15" i="4"/>
  <c r="R15" i="4" s="1"/>
  <c r="Q16" i="4"/>
  <c r="R16" i="4" s="1"/>
  <c r="Q19" i="4"/>
  <c r="Q20" i="4"/>
  <c r="D44" i="4" s="1"/>
  <c r="Q44" i="4" s="1"/>
  <c r="R44" i="4" s="1"/>
  <c r="Q21" i="4"/>
  <c r="Q7" i="4"/>
  <c r="D31" i="4" s="1"/>
  <c r="Q31" i="4" s="1"/>
  <c r="R31" i="4" s="1"/>
  <c r="D303" i="4"/>
  <c r="E303" i="4"/>
  <c r="F303" i="4"/>
  <c r="G303" i="4"/>
  <c r="H303" i="4"/>
  <c r="D304" i="4"/>
  <c r="E304" i="4"/>
  <c r="F304" i="4"/>
  <c r="G304" i="4"/>
  <c r="H304" i="4"/>
  <c r="D305" i="4"/>
  <c r="E305" i="4"/>
  <c r="F305" i="4"/>
  <c r="G305" i="4"/>
  <c r="H305" i="4"/>
  <c r="D306" i="4"/>
  <c r="E306" i="4"/>
  <c r="F306" i="4"/>
  <c r="G306" i="4"/>
  <c r="H306" i="4"/>
  <c r="D307" i="4"/>
  <c r="E307" i="4"/>
  <c r="F307" i="4"/>
  <c r="G307" i="4"/>
  <c r="H307" i="4"/>
  <c r="B17" i="4"/>
  <c r="B41" i="4" s="1"/>
  <c r="B18" i="4"/>
  <c r="M30" i="2" s="1"/>
  <c r="B19" i="4"/>
  <c r="M31" i="2" s="1"/>
  <c r="B20" i="4"/>
  <c r="B44" i="4" s="1"/>
  <c r="B21" i="4"/>
  <c r="M33" i="2" s="1"/>
  <c r="D275" i="3"/>
  <c r="D261" i="3"/>
  <c r="D269" i="3"/>
  <c r="D270" i="3"/>
  <c r="D271" i="3"/>
  <c r="D272" i="3"/>
  <c r="D273" i="3"/>
  <c r="D274" i="3"/>
  <c r="B17" i="3"/>
  <c r="M47" i="2" s="1"/>
  <c r="C17" i="3"/>
  <c r="C101" i="3" s="1"/>
  <c r="N235" i="2" s="1"/>
  <c r="B18" i="3"/>
  <c r="M48" i="2" s="1"/>
  <c r="C18" i="3"/>
  <c r="C232" i="3" s="1"/>
  <c r="N518" i="2" s="1"/>
  <c r="B19" i="3"/>
  <c r="M49" i="2" s="1"/>
  <c r="C19" i="3"/>
  <c r="C149" i="3" s="1"/>
  <c r="N331" i="2" s="1"/>
  <c r="B20" i="3"/>
  <c r="B41" i="3" s="1"/>
  <c r="M97" i="2" s="1"/>
  <c r="C20" i="3"/>
  <c r="C171" i="3" s="1"/>
  <c r="N379" i="2" s="1"/>
  <c r="B21" i="3"/>
  <c r="M51" i="2" s="1"/>
  <c r="C21" i="3"/>
  <c r="C127" i="3" s="1"/>
  <c r="N286" i="2" s="1"/>
  <c r="B16" i="3"/>
  <c r="B37" i="3" s="1"/>
  <c r="C8" i="3"/>
  <c r="C50" i="3" s="1"/>
  <c r="N132" i="2" s="1"/>
  <c r="C9" i="3"/>
  <c r="C10" i="3"/>
  <c r="C94" i="3" s="1"/>
  <c r="N228" i="2" s="1"/>
  <c r="C11" i="3"/>
  <c r="C246" i="3" s="1"/>
  <c r="N558" i="2" s="1"/>
  <c r="C12" i="3"/>
  <c r="N42" i="2" s="1"/>
  <c r="C13" i="3"/>
  <c r="C119" i="3" s="1"/>
  <c r="N278" i="2" s="1"/>
  <c r="C14" i="3"/>
  <c r="C35" i="3" s="1"/>
  <c r="N91" i="2" s="1"/>
  <c r="C15" i="3"/>
  <c r="C78" i="3" s="1"/>
  <c r="N186" i="2" s="1"/>
  <c r="C16" i="3"/>
  <c r="C7" i="3"/>
  <c r="C200" i="3" s="1"/>
  <c r="N460" i="2" s="1"/>
  <c r="B14" i="3"/>
  <c r="B35" i="3" s="1"/>
  <c r="M91" i="2" s="1"/>
  <c r="B15" i="3"/>
  <c r="B13" i="3"/>
  <c r="B34" i="3" s="1"/>
  <c r="B55" i="3" s="1"/>
  <c r="E2" i="4"/>
  <c r="E26" i="4" s="1"/>
  <c r="E50" i="4" s="1"/>
  <c r="E74" i="4" s="1"/>
  <c r="E98" i="4" s="1"/>
  <c r="E122" i="4" s="1"/>
  <c r="E146" i="4" s="1"/>
  <c r="E170" i="4" s="1"/>
  <c r="E194" i="4" s="1"/>
  <c r="E218" i="4" s="1"/>
  <c r="E242" i="4" s="1"/>
  <c r="E266" i="4" s="1"/>
  <c r="E290" i="4" s="1"/>
  <c r="B8" i="3"/>
  <c r="M38" i="2" s="1"/>
  <c r="B10" i="3"/>
  <c r="B31" i="3" s="1"/>
  <c r="M87" i="2" s="1"/>
  <c r="B11" i="3"/>
  <c r="B32" i="3" s="1"/>
  <c r="B53" i="3" s="1"/>
  <c r="B12" i="3"/>
  <c r="B7" i="3"/>
  <c r="E178" i="3"/>
  <c r="F178" i="3"/>
  <c r="G178" i="3"/>
  <c r="H178" i="3"/>
  <c r="I178" i="3"/>
  <c r="J178" i="3"/>
  <c r="K178" i="3"/>
  <c r="L178" i="3"/>
  <c r="M178" i="3"/>
  <c r="E157" i="3"/>
  <c r="F157" i="3"/>
  <c r="G157" i="3"/>
  <c r="H157" i="3"/>
  <c r="I157" i="3"/>
  <c r="J157" i="3"/>
  <c r="K157" i="3"/>
  <c r="L157" i="3"/>
  <c r="M157" i="3"/>
  <c r="E136" i="3"/>
  <c r="F136" i="3"/>
  <c r="G136" i="3"/>
  <c r="H136" i="3"/>
  <c r="I136" i="3"/>
  <c r="J136" i="3"/>
  <c r="K136" i="3"/>
  <c r="L136" i="3"/>
  <c r="M136" i="3"/>
  <c r="E112" i="3"/>
  <c r="F112" i="3"/>
  <c r="G112" i="3"/>
  <c r="H112" i="3"/>
  <c r="I112" i="3"/>
  <c r="J112" i="3"/>
  <c r="K112" i="3"/>
  <c r="L112" i="3"/>
  <c r="M112" i="3"/>
  <c r="F90" i="3"/>
  <c r="G90" i="3"/>
  <c r="H90" i="3"/>
  <c r="I90" i="3"/>
  <c r="J90" i="3"/>
  <c r="K90" i="3"/>
  <c r="L90" i="3"/>
  <c r="M90" i="3"/>
  <c r="E69" i="3"/>
  <c r="F69" i="3"/>
  <c r="G69" i="3"/>
  <c r="H69" i="3"/>
  <c r="I69" i="3"/>
  <c r="J69" i="3"/>
  <c r="K69" i="3"/>
  <c r="L69" i="3"/>
  <c r="M69" i="3"/>
  <c r="E48" i="3"/>
  <c r="F48" i="3"/>
  <c r="G48" i="3"/>
  <c r="H48" i="3"/>
  <c r="I48" i="3"/>
  <c r="J48" i="3"/>
  <c r="K48" i="3"/>
  <c r="L48" i="3"/>
  <c r="M48" i="3"/>
  <c r="E27" i="3"/>
  <c r="E199" i="3" s="1"/>
  <c r="E220" i="3" s="1"/>
  <c r="E241" i="3" s="1"/>
  <c r="E260" i="3" s="1"/>
  <c r="F27" i="3"/>
  <c r="F199" i="3"/>
  <c r="F220" i="3" s="1"/>
  <c r="F241" i="3" s="1"/>
  <c r="F260" i="3" s="1"/>
  <c r="G27" i="3"/>
  <c r="G199" i="3" s="1"/>
  <c r="G220" i="3" s="1"/>
  <c r="G241" i="3" s="1"/>
  <c r="G260" i="3" s="1"/>
  <c r="H27" i="3"/>
  <c r="H199" i="3" s="1"/>
  <c r="H220" i="3" s="1"/>
  <c r="H241" i="3" s="1"/>
  <c r="H260" i="3" s="1"/>
  <c r="I27" i="3"/>
  <c r="I199" i="3" s="1"/>
  <c r="I220" i="3" s="1"/>
  <c r="I241" i="3" s="1"/>
  <c r="I260" i="3" s="1"/>
  <c r="J27" i="3"/>
  <c r="J199" i="3"/>
  <c r="J220" i="3" s="1"/>
  <c r="J241" i="3" s="1"/>
  <c r="J260" i="3" s="1"/>
  <c r="K27" i="3"/>
  <c r="K199" i="3" s="1"/>
  <c r="K220" i="3" s="1"/>
  <c r="K241" i="3" s="1"/>
  <c r="K260" i="3" s="1"/>
  <c r="L27" i="3"/>
  <c r="L199" i="3" s="1"/>
  <c r="L220" i="3" s="1"/>
  <c r="L241" i="3" s="1"/>
  <c r="L260" i="3" s="1"/>
  <c r="M27" i="3"/>
  <c r="M199" i="3" s="1"/>
  <c r="M220" i="3" s="1"/>
  <c r="M241" i="3" s="1"/>
  <c r="M260" i="3" s="1"/>
  <c r="D27" i="3"/>
  <c r="D199" i="3"/>
  <c r="D220" i="3" s="1"/>
  <c r="D241" i="3" s="1"/>
  <c r="D260" i="3" s="1"/>
  <c r="Q194" i="4"/>
  <c r="R194" i="4" s="1"/>
  <c r="Q170" i="4"/>
  <c r="R170" i="4" s="1"/>
  <c r="Q290" i="4"/>
  <c r="R290" i="4" s="1"/>
  <c r="Q266" i="4"/>
  <c r="R266" i="4" s="1"/>
  <c r="Q242" i="4"/>
  <c r="R242" i="4" s="1"/>
  <c r="Q218" i="4"/>
  <c r="R218" i="4" s="1"/>
  <c r="Q146" i="4"/>
  <c r="R146" i="4" s="1"/>
  <c r="Q122" i="4"/>
  <c r="R122" i="4" s="1"/>
  <c r="Q98" i="4"/>
  <c r="R98" i="4" s="1"/>
  <c r="Q74" i="4"/>
  <c r="R74" i="4" s="1"/>
  <c r="Q50" i="4"/>
  <c r="R50" i="4" s="1"/>
  <c r="Q26" i="4"/>
  <c r="Q2" i="4"/>
  <c r="E2" i="3"/>
  <c r="E23" i="3" s="1"/>
  <c r="E44" i="3" s="1"/>
  <c r="E65" i="3" s="1"/>
  <c r="E86" i="3" s="1"/>
  <c r="E108" i="3" s="1"/>
  <c r="E132" i="3" s="1"/>
  <c r="E153" i="3" s="1"/>
  <c r="E174" i="3" s="1"/>
  <c r="E195" i="3" s="1"/>
  <c r="E216" i="3" s="1"/>
  <c r="E237" i="3" s="1"/>
  <c r="E258" i="3" s="1"/>
  <c r="C3" i="5"/>
  <c r="C27" i="5" s="1"/>
  <c r="L2" i="3"/>
  <c r="L132" i="3" s="1"/>
  <c r="D294" i="4"/>
  <c r="D295" i="4"/>
  <c r="D296" i="4"/>
  <c r="D297" i="4"/>
  <c r="D298" i="4"/>
  <c r="D299" i="4"/>
  <c r="D300" i="4"/>
  <c r="D301" i="4"/>
  <c r="D302" i="4"/>
  <c r="D293" i="4"/>
  <c r="D262" i="3"/>
  <c r="D263" i="3"/>
  <c r="D264" i="3"/>
  <c r="D265" i="3"/>
  <c r="D266" i="3"/>
  <c r="D267" i="3"/>
  <c r="D268" i="3"/>
  <c r="H294" i="4"/>
  <c r="H295" i="4"/>
  <c r="H296" i="4"/>
  <c r="H297" i="4"/>
  <c r="H298" i="4"/>
  <c r="H299" i="4"/>
  <c r="H300" i="4"/>
  <c r="H301" i="4"/>
  <c r="H302" i="4"/>
  <c r="D290" i="4"/>
  <c r="E293" i="4"/>
  <c r="F293" i="4"/>
  <c r="G293" i="4"/>
  <c r="H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C2" i="5"/>
  <c r="D48" i="3"/>
  <c r="D69" i="3"/>
  <c r="D90" i="3"/>
  <c r="D112" i="3"/>
  <c r="D136" i="3"/>
  <c r="D157" i="3"/>
  <c r="D178" i="3"/>
  <c r="B8" i="4"/>
  <c r="B32" i="4" s="1"/>
  <c r="M67" i="2" s="1"/>
  <c r="B9" i="4"/>
  <c r="M21" i="2" s="1"/>
  <c r="B10" i="4"/>
  <c r="B34" i="4" s="1"/>
  <c r="B58" i="4" s="1"/>
  <c r="B82" i="4" s="1"/>
  <c r="M163" i="2" s="1"/>
  <c r="B11" i="4"/>
  <c r="B35" i="4" s="1"/>
  <c r="M70" i="2" s="1"/>
  <c r="B12" i="4"/>
  <c r="B36" i="4" s="1"/>
  <c r="B60" i="4" s="1"/>
  <c r="B13" i="4"/>
  <c r="B37" i="4" s="1"/>
  <c r="B14" i="4"/>
  <c r="B38" i="4" s="1"/>
  <c r="M73" i="2" s="1"/>
  <c r="B15" i="4"/>
  <c r="B39" i="4" s="1"/>
  <c r="B63" i="4" s="1"/>
  <c r="B16" i="4"/>
  <c r="B40" i="4" s="1"/>
  <c r="E13" i="2"/>
  <c r="L304" i="4"/>
  <c r="L23" i="4"/>
  <c r="I303" i="4"/>
  <c r="M303" i="4"/>
  <c r="N303" i="4"/>
  <c r="J303" i="4"/>
  <c r="G216" i="4"/>
  <c r="G240" i="4"/>
  <c r="G264" i="4"/>
  <c r="G288" i="4"/>
  <c r="G120" i="4"/>
  <c r="G144" i="4"/>
  <c r="D39" i="4"/>
  <c r="Q39" i="4" s="1"/>
  <c r="C228" i="3"/>
  <c r="N514" i="2" s="1"/>
  <c r="C193" i="3"/>
  <c r="N427" i="2" s="1"/>
  <c r="C33" i="4"/>
  <c r="N68" i="2" s="1"/>
  <c r="N21" i="2"/>
  <c r="P20" i="3"/>
  <c r="D60" i="4"/>
  <c r="Q60" i="4" s="1"/>
  <c r="P30" i="3"/>
  <c r="R8" i="3"/>
  <c r="R113" i="3"/>
  <c r="G34" i="5"/>
  <c r="R95" i="3" s="1"/>
  <c r="F34" i="5"/>
  <c r="R74" i="3" s="1"/>
  <c r="P19" i="3"/>
  <c r="C42" i="3"/>
  <c r="N98" i="2" s="1"/>
  <c r="C100" i="3"/>
  <c r="N234" i="2" s="1"/>
  <c r="C214" i="3"/>
  <c r="N474" i="2" s="1"/>
  <c r="C235" i="3"/>
  <c r="N521" i="2" s="1"/>
  <c r="P118" i="3"/>
  <c r="C120" i="3"/>
  <c r="N279" i="2" s="1"/>
  <c r="D34" i="5"/>
  <c r="R32" i="3" s="1"/>
  <c r="P41" i="3"/>
  <c r="P15" i="3"/>
  <c r="P37" i="3"/>
  <c r="P31" i="3"/>
  <c r="P10" i="3"/>
  <c r="P16" i="3"/>
  <c r="C262" i="3"/>
  <c r="C272" i="3"/>
  <c r="C39" i="3"/>
  <c r="N95" i="2" s="1"/>
  <c r="C148" i="3"/>
  <c r="N330" i="2" s="1"/>
  <c r="C190" i="3"/>
  <c r="N424" i="2" s="1"/>
  <c r="C102" i="3"/>
  <c r="N236" i="2" s="1"/>
  <c r="P12" i="3"/>
  <c r="P59" i="3"/>
  <c r="C124" i="3"/>
  <c r="N283" i="2" s="1"/>
  <c r="P38" i="3"/>
  <c r="C169" i="3"/>
  <c r="N377" i="2" s="1"/>
  <c r="N41" i="2"/>
  <c r="C271" i="3"/>
  <c r="C231" i="3"/>
  <c r="N517" i="2" s="1"/>
  <c r="C105" i="3"/>
  <c r="N239" i="2" s="1"/>
  <c r="C256" i="3"/>
  <c r="N568" i="2" s="1"/>
  <c r="C172" i="3"/>
  <c r="N380" i="2" s="1"/>
  <c r="C117" i="3"/>
  <c r="N276" i="2" s="1"/>
  <c r="C74" i="3"/>
  <c r="N182" i="2" s="1"/>
  <c r="C183" i="3"/>
  <c r="N417" i="2" s="1"/>
  <c r="C151" i="3"/>
  <c r="N333" i="2" s="1"/>
  <c r="C82" i="3"/>
  <c r="N190" i="2" s="1"/>
  <c r="C141" i="3"/>
  <c r="N323" i="2" s="1"/>
  <c r="C95" i="3"/>
  <c r="N229" i="2" s="1"/>
  <c r="C84" i="3"/>
  <c r="N192" i="2" s="1"/>
  <c r="C38" i="3"/>
  <c r="N94" i="2" s="1"/>
  <c r="N26" i="2"/>
  <c r="C189" i="3"/>
  <c r="N423" i="2" s="1"/>
  <c r="C63" i="3"/>
  <c r="N145" i="2" s="1"/>
  <c r="N51" i="2"/>
  <c r="C81" i="3"/>
  <c r="N189" i="2" s="1"/>
  <c r="C143" i="3"/>
  <c r="N325" i="2" s="1"/>
  <c r="C162" i="3"/>
  <c r="N370" i="2" s="1"/>
  <c r="C225" i="3"/>
  <c r="N511" i="2" s="1"/>
  <c r="C275" i="3"/>
  <c r="M39" i="2"/>
  <c r="C265" i="3"/>
  <c r="M19" i="2"/>
  <c r="C170" i="3"/>
  <c r="N378" i="2" s="1"/>
  <c r="C61" i="4"/>
  <c r="N72" i="2"/>
  <c r="N25" i="2"/>
  <c r="C61" i="3"/>
  <c r="N143" i="2" s="1"/>
  <c r="C43" i="4"/>
  <c r="N78" i="2" s="1"/>
  <c r="M26" i="2"/>
  <c r="N48" i="2"/>
  <c r="C253" i="3"/>
  <c r="N565" i="2" s="1"/>
  <c r="C211" i="3"/>
  <c r="N471" i="2" s="1"/>
  <c r="C60" i="3"/>
  <c r="N142" i="2" s="1"/>
  <c r="C230" i="3"/>
  <c r="N516" i="2" s="1"/>
  <c r="C53" i="3"/>
  <c r="N135" i="2" s="1"/>
  <c r="C204" i="3"/>
  <c r="N464" i="2" s="1"/>
  <c r="C32" i="3"/>
  <c r="N88" i="2" s="1"/>
  <c r="C116" i="3"/>
  <c r="N275" i="2" s="1"/>
  <c r="C245" i="3"/>
  <c r="N557" i="2" s="1"/>
  <c r="N33" i="2"/>
  <c r="C45" i="4"/>
  <c r="N80" i="2" s="1"/>
  <c r="C244" i="3"/>
  <c r="N556" i="2" s="1"/>
  <c r="C223" i="3"/>
  <c r="N509" i="2" s="1"/>
  <c r="C30" i="3"/>
  <c r="N86" i="2" s="1"/>
  <c r="C181" i="3"/>
  <c r="N415" i="2" s="1"/>
  <c r="N39" i="2"/>
  <c r="C115" i="3"/>
  <c r="N274" i="2" s="1"/>
  <c r="C93" i="3"/>
  <c r="N227" i="2" s="1"/>
  <c r="C160" i="3"/>
  <c r="N368" i="2" s="1"/>
  <c r="C263" i="3"/>
  <c r="C139" i="3"/>
  <c r="N321" i="2" s="1"/>
  <c r="C72" i="3"/>
  <c r="N180" i="2" s="1"/>
  <c r="C42" i="4"/>
  <c r="C66" i="4" s="1"/>
  <c r="N30" i="2"/>
  <c r="L153" i="3"/>
  <c r="C188" i="3"/>
  <c r="N422" i="2" s="1"/>
  <c r="C57" i="3"/>
  <c r="N139" i="2" s="1"/>
  <c r="C121" i="3"/>
  <c r="N280" i="2" s="1"/>
  <c r="N19" i="2"/>
  <c r="C166" i="3"/>
  <c r="N374" i="2" s="1"/>
  <c r="C164" i="3"/>
  <c r="N372" i="2" s="1"/>
  <c r="R8" i="4"/>
  <c r="R7" i="4"/>
  <c r="P58" i="3"/>
  <c r="C85" i="4"/>
  <c r="C109" i="4" s="1"/>
  <c r="C133" i="4" s="1"/>
  <c r="N119" i="2"/>
  <c r="N166" i="2"/>
  <c r="H13" i="2"/>
  <c r="I13" i="2"/>
  <c r="G192" i="4"/>
  <c r="H309" i="4"/>
  <c r="C58" i="4"/>
  <c r="N116" i="2" s="1"/>
  <c r="N69" i="2"/>
  <c r="M121" i="2"/>
  <c r="B87" i="4"/>
  <c r="B111" i="4" s="1"/>
  <c r="M215" i="2" s="1"/>
  <c r="B42" i="4"/>
  <c r="B66" i="4" s="1"/>
  <c r="B90" i="4" s="1"/>
  <c r="M74" i="2"/>
  <c r="N44" i="2"/>
  <c r="C58" i="3"/>
  <c r="N140" i="2" s="1"/>
  <c r="C122" i="3"/>
  <c r="N281" i="2" s="1"/>
  <c r="C79" i="3"/>
  <c r="N187" i="2" s="1"/>
  <c r="C37" i="3"/>
  <c r="N93" i="2" s="1"/>
  <c r="C146" i="3"/>
  <c r="N328" i="2" s="1"/>
  <c r="C209" i="3"/>
  <c r="N469" i="2" s="1"/>
  <c r="N46" i="2"/>
  <c r="C167" i="3"/>
  <c r="N375" i="2" s="1"/>
  <c r="C270" i="3"/>
  <c r="C251" i="3"/>
  <c r="N563" i="2" s="1"/>
  <c r="N50" i="2"/>
  <c r="C126" i="3"/>
  <c r="N285" i="2"/>
  <c r="C274" i="3"/>
  <c r="C83" i="3"/>
  <c r="N191" i="2"/>
  <c r="B39" i="3"/>
  <c r="M95" i="2" s="1"/>
  <c r="L65" i="3"/>
  <c r="M43" i="2"/>
  <c r="L34" i="5" l="1"/>
  <c r="R204" i="3" s="1"/>
  <c r="F309" i="4"/>
  <c r="J309" i="4"/>
  <c r="G24" i="4"/>
  <c r="P309" i="4"/>
  <c r="C57" i="4"/>
  <c r="I309" i="4"/>
  <c r="K309" i="4"/>
  <c r="G96" i="4"/>
  <c r="G309" i="4"/>
  <c r="I34" i="5"/>
  <c r="R141" i="3" s="1"/>
  <c r="N309" i="4"/>
  <c r="O310" i="4"/>
  <c r="L195" i="3"/>
  <c r="L216" i="3" s="1"/>
  <c r="L237" i="3" s="1"/>
  <c r="L258" i="3" s="1"/>
  <c r="B42" i="3"/>
  <c r="B63" i="3" s="1"/>
  <c r="B84" i="3" s="1"/>
  <c r="M192" i="2" s="1"/>
  <c r="B62" i="3"/>
  <c r="M144" i="2" s="1"/>
  <c r="M50" i="2"/>
  <c r="B38" i="3"/>
  <c r="M94" i="2" s="1"/>
  <c r="N79" i="2"/>
  <c r="C68" i="4"/>
  <c r="N75" i="2"/>
  <c r="C64" i="4"/>
  <c r="C107" i="4"/>
  <c r="N164" i="2"/>
  <c r="M76" i="2"/>
  <c r="B65" i="4"/>
  <c r="B89" i="4" s="1"/>
  <c r="M93" i="2"/>
  <c r="B58" i="3"/>
  <c r="B79" i="3" s="1"/>
  <c r="M187" i="2" s="1"/>
  <c r="M46" i="2"/>
  <c r="C97" i="3"/>
  <c r="N231" i="2" s="1"/>
  <c r="C138" i="3"/>
  <c r="N320" i="2" s="1"/>
  <c r="M29" i="2"/>
  <c r="C268" i="3"/>
  <c r="C273" i="3"/>
  <c r="C233" i="3"/>
  <c r="N519" i="2" s="1"/>
  <c r="C254" i="3"/>
  <c r="N566" i="2" s="1"/>
  <c r="C185" i="3"/>
  <c r="N419" i="2" s="1"/>
  <c r="C213" i="3"/>
  <c r="N473" i="2" s="1"/>
  <c r="C255" i="3"/>
  <c r="N567" i="2" s="1"/>
  <c r="C234" i="3"/>
  <c r="N520" i="2" s="1"/>
  <c r="B59" i="4"/>
  <c r="B83" i="4" s="1"/>
  <c r="M164" i="2" s="1"/>
  <c r="C76" i="3"/>
  <c r="N184" i="2" s="1"/>
  <c r="C92" i="3"/>
  <c r="N226" i="2" s="1"/>
  <c r="C99" i="3"/>
  <c r="N233" i="2" s="1"/>
  <c r="C140" i="3"/>
  <c r="N322" i="2" s="1"/>
  <c r="C77" i="3"/>
  <c r="N185" i="2" s="1"/>
  <c r="C103" i="3"/>
  <c r="N237" i="2" s="1"/>
  <c r="N49" i="2"/>
  <c r="N32" i="2"/>
  <c r="C150" i="3"/>
  <c r="N332" i="2" s="1"/>
  <c r="C168" i="3"/>
  <c r="N376" i="2" s="1"/>
  <c r="C191" i="3"/>
  <c r="N425" i="2" s="1"/>
  <c r="N47" i="2"/>
  <c r="C80" i="3"/>
  <c r="N188" i="2" s="1"/>
  <c r="C252" i="3"/>
  <c r="N564" i="2" s="1"/>
  <c r="C192" i="3"/>
  <c r="N426" i="2" s="1"/>
  <c r="C207" i="3"/>
  <c r="N467" i="2" s="1"/>
  <c r="J34" i="5"/>
  <c r="R162" i="3" s="1"/>
  <c r="C147" i="3"/>
  <c r="N329" i="2" s="1"/>
  <c r="C249" i="3"/>
  <c r="N561" i="2" s="1"/>
  <c r="E34" i="5"/>
  <c r="R53" i="3" s="1"/>
  <c r="R138" i="3"/>
  <c r="C144" i="3"/>
  <c r="N326" i="2" s="1"/>
  <c r="O33" i="5"/>
  <c r="R264" i="3" s="1"/>
  <c r="L44" i="3"/>
  <c r="C62" i="3"/>
  <c r="N144" i="2" s="1"/>
  <c r="C104" i="3"/>
  <c r="N238" i="2" s="1"/>
  <c r="N117" i="2"/>
  <c r="C187" i="3"/>
  <c r="N421" i="2" s="1"/>
  <c r="C222" i="3"/>
  <c r="N508" i="2" s="1"/>
  <c r="C161" i="3"/>
  <c r="N369" i="2" s="1"/>
  <c r="C59" i="3"/>
  <c r="N141" i="2" s="1"/>
  <c r="C227" i="3"/>
  <c r="N513" i="2" s="1"/>
  <c r="C180" i="3"/>
  <c r="N414" i="2" s="1"/>
  <c r="N43" i="2"/>
  <c r="C210" i="3"/>
  <c r="N470" i="2" s="1"/>
  <c r="C98" i="3"/>
  <c r="N232" i="2" s="1"/>
  <c r="O30" i="5"/>
  <c r="R261" i="3" s="1"/>
  <c r="N22" i="2"/>
  <c r="N38" i="2"/>
  <c r="C71" i="3"/>
  <c r="N179" i="2" s="1"/>
  <c r="C41" i="3"/>
  <c r="N97" i="2" s="1"/>
  <c r="C201" i="3"/>
  <c r="N461" i="2" s="1"/>
  <c r="C159" i="3"/>
  <c r="N367" i="2" s="1"/>
  <c r="N40" i="2"/>
  <c r="C29" i="3"/>
  <c r="N85" i="2" s="1"/>
  <c r="C165" i="3"/>
  <c r="N373" i="2" s="1"/>
  <c r="C212" i="3"/>
  <c r="N472" i="2" s="1"/>
  <c r="M44" i="2"/>
  <c r="C243" i="3"/>
  <c r="N555" i="2" s="1"/>
  <c r="N70" i="2"/>
  <c r="C206" i="3"/>
  <c r="N466" i="2" s="1"/>
  <c r="C123" i="3"/>
  <c r="N282" i="2" s="1"/>
  <c r="O31" i="5"/>
  <c r="R262" i="3" s="1"/>
  <c r="R200" i="3"/>
  <c r="C34" i="5"/>
  <c r="R11" i="3" s="1"/>
  <c r="C56" i="3"/>
  <c r="N138" i="2" s="1"/>
  <c r="C40" i="3"/>
  <c r="N96" i="2" s="1"/>
  <c r="C125" i="3"/>
  <c r="N284" i="2" s="1"/>
  <c r="C114" i="3"/>
  <c r="N273" i="2" s="1"/>
  <c r="C186" i="3"/>
  <c r="N420" i="2" s="1"/>
  <c r="H34" i="5"/>
  <c r="R117" i="3" s="1"/>
  <c r="M41" i="2"/>
  <c r="C34" i="3"/>
  <c r="N90" i="2" s="1"/>
  <c r="N37" i="2"/>
  <c r="C28" i="3"/>
  <c r="N84" i="2" s="1"/>
  <c r="C91" i="3"/>
  <c r="N225" i="2" s="1"/>
  <c r="B52" i="3"/>
  <c r="B73" i="3" s="1"/>
  <c r="B94" i="3" s="1"/>
  <c r="B116" i="3" s="1"/>
  <c r="B140" i="3" s="1"/>
  <c r="M322" i="2" s="1"/>
  <c r="M20" i="2"/>
  <c r="M40" i="2"/>
  <c r="M66" i="2"/>
  <c r="B55" i="4"/>
  <c r="B79" i="4" s="1"/>
  <c r="M160" i="2" s="1"/>
  <c r="M77" i="2"/>
  <c r="M124" i="2"/>
  <c r="M88" i="2"/>
  <c r="H12" i="2"/>
  <c r="D37" i="4"/>
  <c r="Q37" i="4" s="1"/>
  <c r="R37" i="4" s="1"/>
  <c r="R9" i="4"/>
  <c r="B45" i="4"/>
  <c r="M79" i="2"/>
  <c r="B68" i="4"/>
  <c r="M32" i="2"/>
  <c r="B43" i="4"/>
  <c r="B67" i="4" s="1"/>
  <c r="M123" i="2"/>
  <c r="B64" i="4"/>
  <c r="M75" i="2"/>
  <c r="M28" i="2"/>
  <c r="B135" i="4"/>
  <c r="B159" i="4" s="1"/>
  <c r="B183" i="4" s="1"/>
  <c r="M27" i="2"/>
  <c r="M168" i="2"/>
  <c r="B62" i="4"/>
  <c r="M118" i="2"/>
  <c r="B84" i="4"/>
  <c r="M24" i="2"/>
  <c r="M23" i="2"/>
  <c r="M116" i="2"/>
  <c r="M69" i="2"/>
  <c r="M22" i="2"/>
  <c r="B33" i="4"/>
  <c r="M68" i="2" s="1"/>
  <c r="N45" i="2"/>
  <c r="C224" i="3"/>
  <c r="N510" i="2" s="1"/>
  <c r="C52" i="3"/>
  <c r="N134" i="2" s="1"/>
  <c r="C31" i="3"/>
  <c r="N87" i="2" s="1"/>
  <c r="C182" i="3"/>
  <c r="N416" i="2" s="1"/>
  <c r="C73" i="3"/>
  <c r="N181" i="2" s="1"/>
  <c r="C145" i="3"/>
  <c r="N327" i="2" s="1"/>
  <c r="C208" i="3"/>
  <c r="N468" i="2" s="1"/>
  <c r="C264" i="3"/>
  <c r="C203" i="3"/>
  <c r="N463" i="2" s="1"/>
  <c r="C36" i="3"/>
  <c r="N92" i="2" s="1"/>
  <c r="C229" i="3"/>
  <c r="N515" i="2" s="1"/>
  <c r="C250" i="3"/>
  <c r="N562" i="2" s="1"/>
  <c r="C269" i="3"/>
  <c r="B74" i="3"/>
  <c r="B95" i="3" s="1"/>
  <c r="M135" i="2"/>
  <c r="B51" i="3"/>
  <c r="M86" i="2"/>
  <c r="M145" i="2"/>
  <c r="B56" i="3"/>
  <c r="B105" i="3"/>
  <c r="M239" i="2" s="1"/>
  <c r="R11" i="4"/>
  <c r="D42" i="4"/>
  <c r="Q42" i="4" s="1"/>
  <c r="D66" i="4" s="1"/>
  <c r="Q66" i="4" s="1"/>
  <c r="R35" i="4"/>
  <c r="D59" i="4"/>
  <c r="Q59" i="4" s="1"/>
  <c r="D83" i="4" s="1"/>
  <c r="Q83" i="4" s="1"/>
  <c r="E309" i="4"/>
  <c r="R20" i="4"/>
  <c r="R17" i="4"/>
  <c r="D40" i="4"/>
  <c r="Q40" i="4" s="1"/>
  <c r="R40" i="4" s="1"/>
  <c r="D84" i="4"/>
  <c r="Q84" i="4" s="1"/>
  <c r="D108" i="4" s="1"/>
  <c r="Q108" i="4" s="1"/>
  <c r="R60" i="4"/>
  <c r="D309" i="4"/>
  <c r="R10" i="4"/>
  <c r="R33" i="4"/>
  <c r="D57" i="4"/>
  <c r="Q57" i="4" s="1"/>
  <c r="R57" i="4" s="1"/>
  <c r="D56" i="4"/>
  <c r="Q56" i="4" s="1"/>
  <c r="R56" i="4" s="1"/>
  <c r="R32" i="4"/>
  <c r="Q23" i="4"/>
  <c r="R23" i="4" s="1"/>
  <c r="P101" i="3"/>
  <c r="P54" i="3"/>
  <c r="P7" i="3"/>
  <c r="D28" i="3"/>
  <c r="P32" i="3"/>
  <c r="P63" i="3"/>
  <c r="P42" i="3"/>
  <c r="P21" i="3"/>
  <c r="P62" i="3"/>
  <c r="P81" i="3"/>
  <c r="P60" i="3"/>
  <c r="P36" i="3"/>
  <c r="P35" i="3"/>
  <c r="P40" i="3"/>
  <c r="P142" i="3"/>
  <c r="P52" i="3"/>
  <c r="P39" i="3"/>
  <c r="M137" i="2"/>
  <c r="B76" i="3"/>
  <c r="B107" i="4"/>
  <c r="C60" i="4"/>
  <c r="N118" i="2" s="1"/>
  <c r="N71" i="2"/>
  <c r="B61" i="4"/>
  <c r="M119" i="2" s="1"/>
  <c r="M72" i="2"/>
  <c r="C62" i="4"/>
  <c r="N73" i="2"/>
  <c r="B106" i="4"/>
  <c r="C96" i="3"/>
  <c r="N230" i="2" s="1"/>
  <c r="C242" i="3"/>
  <c r="N554" i="2" s="1"/>
  <c r="C54" i="3"/>
  <c r="N136" i="2" s="1"/>
  <c r="C33" i="3"/>
  <c r="N89" i="2" s="1"/>
  <c r="C41" i="4"/>
  <c r="N23" i="2"/>
  <c r="C67" i="4"/>
  <c r="C247" i="3"/>
  <c r="N559" i="2" s="1"/>
  <c r="C221" i="3"/>
  <c r="N507" i="2" s="1"/>
  <c r="C266" i="3"/>
  <c r="C137" i="3"/>
  <c r="N319" i="2" s="1"/>
  <c r="N20" i="2"/>
  <c r="M90" i="2"/>
  <c r="C118" i="3"/>
  <c r="N277" i="2" s="1"/>
  <c r="C70" i="3"/>
  <c r="N178" i="2" s="1"/>
  <c r="N24" i="2"/>
  <c r="C49" i="3"/>
  <c r="N131" i="2" s="1"/>
  <c r="C158" i="3"/>
  <c r="N366" i="2" s="1"/>
  <c r="C226" i="3"/>
  <c r="N512" i="2" s="1"/>
  <c r="M71" i="2"/>
  <c r="C39" i="4"/>
  <c r="B40" i="3"/>
  <c r="C261" i="3"/>
  <c r="M25" i="2"/>
  <c r="C179" i="3"/>
  <c r="N413" i="2" s="1"/>
  <c r="C142" i="3"/>
  <c r="N324" i="2" s="1"/>
  <c r="C113" i="3"/>
  <c r="N272" i="2" s="1"/>
  <c r="C163" i="3"/>
  <c r="N371" i="2" s="1"/>
  <c r="C184" i="3"/>
  <c r="N418" i="2" s="1"/>
  <c r="C75" i="3"/>
  <c r="N183" i="2" s="1"/>
  <c r="C205" i="3"/>
  <c r="N465" i="2" s="1"/>
  <c r="L108" i="3"/>
  <c r="L23" i="3"/>
  <c r="L174" i="3"/>
  <c r="L86" i="3"/>
  <c r="M182" i="2"/>
  <c r="M171" i="2"/>
  <c r="B114" i="4"/>
  <c r="M170" i="2"/>
  <c r="B113" i="4"/>
  <c r="P100" i="3"/>
  <c r="C81" i="4"/>
  <c r="N115" i="2"/>
  <c r="N260" i="2"/>
  <c r="C157" i="4"/>
  <c r="N213" i="2"/>
  <c r="P79" i="3"/>
  <c r="C90" i="4"/>
  <c r="N124" i="2"/>
  <c r="C82" i="4"/>
  <c r="C79" i="4"/>
  <c r="N77" i="2"/>
  <c r="N66" i="2"/>
  <c r="B60" i="3"/>
  <c r="P96" i="3"/>
  <c r="P75" i="3"/>
  <c r="B56" i="4"/>
  <c r="R41" i="4"/>
  <c r="D65" i="4"/>
  <c r="Q65" i="4" s="1"/>
  <c r="R34" i="4"/>
  <c r="D58" i="4"/>
  <c r="Q58" i="4" s="1"/>
  <c r="L309" i="4"/>
  <c r="R9" i="3"/>
  <c r="O32" i="5"/>
  <c r="D55" i="4"/>
  <c r="C69" i="4"/>
  <c r="D63" i="4"/>
  <c r="Q63" i="4" s="1"/>
  <c r="R39" i="4"/>
  <c r="P34" i="3"/>
  <c r="O309" i="4"/>
  <c r="B33" i="3"/>
  <c r="M42" i="2"/>
  <c r="B36" i="3"/>
  <c r="M45" i="2"/>
  <c r="R181" i="3"/>
  <c r="K34" i="5"/>
  <c r="R183" i="3" s="1"/>
  <c r="C56" i="4"/>
  <c r="N67" i="2"/>
  <c r="D68" i="4"/>
  <c r="Q68" i="4" s="1"/>
  <c r="B28" i="3"/>
  <c r="M37" i="2"/>
  <c r="C55" i="3"/>
  <c r="N137" i="2" s="1"/>
  <c r="C248" i="3"/>
  <c r="N560" i="2" s="1"/>
  <c r="C267" i="3"/>
  <c r="C51" i="3"/>
  <c r="N133" i="2" s="1"/>
  <c r="C202" i="3"/>
  <c r="N462" i="2" s="1"/>
  <c r="R21" i="4"/>
  <c r="D45" i="4"/>
  <c r="Q45" i="4" s="1"/>
  <c r="R19" i="4"/>
  <c r="D43" i="4"/>
  <c r="Q43" i="4" s="1"/>
  <c r="R14" i="4"/>
  <c r="D38" i="4"/>
  <c r="Q38" i="4" s="1"/>
  <c r="M309" i="4"/>
  <c r="G310" i="4" s="1"/>
  <c r="R242" i="3"/>
  <c r="N34" i="5"/>
  <c r="R246" i="3" s="1"/>
  <c r="R12" i="4"/>
  <c r="B29" i="3"/>
  <c r="M34" i="5"/>
  <c r="R225" i="3" s="1"/>
  <c r="R114" i="3"/>
  <c r="D61" i="4" l="1"/>
  <c r="Q61" i="4" s="1"/>
  <c r="M228" i="2"/>
  <c r="M275" i="2"/>
  <c r="M181" i="2"/>
  <c r="B83" i="3"/>
  <c r="B59" i="3"/>
  <c r="M141" i="2" s="1"/>
  <c r="M98" i="2"/>
  <c r="B100" i="3"/>
  <c r="B122" i="3" s="1"/>
  <c r="M140" i="2"/>
  <c r="B161" i="3"/>
  <c r="M369" i="2" s="1"/>
  <c r="M134" i="2"/>
  <c r="M117" i="2"/>
  <c r="M262" i="2"/>
  <c r="C84" i="4"/>
  <c r="N122" i="2"/>
  <c r="C88" i="4"/>
  <c r="C131" i="4"/>
  <c r="N211" i="2"/>
  <c r="M309" i="2"/>
  <c r="C92" i="4"/>
  <c r="N126" i="2"/>
  <c r="B57" i="4"/>
  <c r="B81" i="4" s="1"/>
  <c r="M113" i="2"/>
  <c r="B103" i="4"/>
  <c r="R42" i="4"/>
  <c r="D64" i="4"/>
  <c r="Q64" i="4" s="1"/>
  <c r="R64" i="4" s="1"/>
  <c r="R59" i="4"/>
  <c r="M80" i="2"/>
  <c r="B69" i="4"/>
  <c r="M126" i="2"/>
  <c r="B92" i="4"/>
  <c r="M125" i="2"/>
  <c r="B91" i="4"/>
  <c r="M78" i="2"/>
  <c r="B88" i="4"/>
  <c r="M122" i="2"/>
  <c r="M356" i="2"/>
  <c r="B207" i="4"/>
  <c r="B86" i="4"/>
  <c r="M120" i="2"/>
  <c r="B108" i="4"/>
  <c r="M165" i="2"/>
  <c r="B72" i="3"/>
  <c r="M133" i="2"/>
  <c r="B127" i="3"/>
  <c r="M286" i="2" s="1"/>
  <c r="M138" i="2"/>
  <c r="B77" i="3"/>
  <c r="R84" i="4"/>
  <c r="Q47" i="4"/>
  <c r="R47" i="4" s="1"/>
  <c r="D80" i="4"/>
  <c r="Q80" i="4" s="1"/>
  <c r="D104" i="4" s="1"/>
  <c r="Q104" i="4" s="1"/>
  <c r="D47" i="4"/>
  <c r="D81" i="4"/>
  <c r="Q81" i="4" s="1"/>
  <c r="R81" i="4" s="1"/>
  <c r="M28" i="3"/>
  <c r="D49" i="3" s="1"/>
  <c r="M49" i="3" s="1"/>
  <c r="P49" i="3" s="1"/>
  <c r="P147" i="3"/>
  <c r="P163" i="3"/>
  <c r="P102" i="3"/>
  <c r="P53" i="3"/>
  <c r="P56" i="3"/>
  <c r="P57" i="3"/>
  <c r="P83" i="3"/>
  <c r="P123" i="3"/>
  <c r="P61" i="3"/>
  <c r="P29" i="3"/>
  <c r="M96" i="2"/>
  <c r="B61" i="3"/>
  <c r="C63" i="4"/>
  <c r="N74" i="2"/>
  <c r="C65" i="4"/>
  <c r="N76" i="2"/>
  <c r="N120" i="2"/>
  <c r="C86" i="4"/>
  <c r="B130" i="4"/>
  <c r="M210" i="2"/>
  <c r="M211" i="2"/>
  <c r="B131" i="4"/>
  <c r="B85" i="4"/>
  <c r="M166" i="2" s="1"/>
  <c r="N125" i="2"/>
  <c r="C91" i="4"/>
  <c r="B97" i="3"/>
  <c r="M184" i="2"/>
  <c r="B54" i="3"/>
  <c r="M89" i="2"/>
  <c r="M142" i="2"/>
  <c r="B81" i="3"/>
  <c r="N171" i="2"/>
  <c r="C114" i="4"/>
  <c r="P122" i="3"/>
  <c r="B182" i="3"/>
  <c r="N127" i="2"/>
  <c r="C93" i="4"/>
  <c r="D107" i="4"/>
  <c r="Q107" i="4" s="1"/>
  <c r="R83" i="4"/>
  <c r="M217" i="2"/>
  <c r="B137" i="4"/>
  <c r="P55" i="3"/>
  <c r="P84" i="3"/>
  <c r="P104" i="3"/>
  <c r="C181" i="4"/>
  <c r="N307" i="2"/>
  <c r="N162" i="2"/>
  <c r="C105" i="4"/>
  <c r="P74" i="3"/>
  <c r="M85" i="2"/>
  <c r="B50" i="3"/>
  <c r="N114" i="2"/>
  <c r="C80" i="4"/>
  <c r="M92" i="2"/>
  <c r="B57" i="3"/>
  <c r="R61" i="4"/>
  <c r="D85" i="4"/>
  <c r="Q85" i="4" s="1"/>
  <c r="Q55" i="4"/>
  <c r="P50" i="3"/>
  <c r="R66" i="4"/>
  <c r="D90" i="4"/>
  <c r="Q90" i="4" s="1"/>
  <c r="M114" i="2"/>
  <c r="B80" i="4"/>
  <c r="B80" i="3"/>
  <c r="R108" i="4"/>
  <c r="D132" i="4"/>
  <c r="Q132" i="4" s="1"/>
  <c r="C103" i="4"/>
  <c r="N160" i="2"/>
  <c r="M229" i="2"/>
  <c r="B117" i="3"/>
  <c r="N165" i="2"/>
  <c r="C108" i="4"/>
  <c r="D92" i="4"/>
  <c r="Q92" i="4" s="1"/>
  <c r="R68" i="4"/>
  <c r="D67" i="4"/>
  <c r="Q67" i="4" s="1"/>
  <c r="R43" i="4"/>
  <c r="P51" i="3"/>
  <c r="M218" i="2"/>
  <c r="B138" i="4"/>
  <c r="D62" i="4"/>
  <c r="Q62" i="4" s="1"/>
  <c r="R38" i="4"/>
  <c r="R45" i="4"/>
  <c r="D69" i="4"/>
  <c r="Q69" i="4" s="1"/>
  <c r="M84" i="2"/>
  <c r="B49" i="3"/>
  <c r="D87" i="4"/>
  <c r="Q87" i="4" s="1"/>
  <c r="R63" i="4"/>
  <c r="R263" i="3"/>
  <c r="O34" i="5"/>
  <c r="R265" i="3" s="1"/>
  <c r="D82" i="4"/>
  <c r="Q82" i="4" s="1"/>
  <c r="R58" i="4"/>
  <c r="D89" i="4"/>
  <c r="Q89" i="4" s="1"/>
  <c r="R65" i="4"/>
  <c r="N163" i="2"/>
  <c r="C106" i="4"/>
  <c r="B146" i="3"/>
  <c r="M281" i="2"/>
  <c r="M191" i="2" l="1"/>
  <c r="B104" i="3"/>
  <c r="M234" i="2"/>
  <c r="B151" i="3"/>
  <c r="M333" i="2" s="1"/>
  <c r="M115" i="2"/>
  <c r="C155" i="4"/>
  <c r="N258" i="2"/>
  <c r="C112" i="4"/>
  <c r="N169" i="2"/>
  <c r="C116" i="4"/>
  <c r="N173" i="2"/>
  <c r="M207" i="2"/>
  <c r="B127" i="4"/>
  <c r="D88" i="4"/>
  <c r="Q88" i="4" s="1"/>
  <c r="R88" i="4" s="1"/>
  <c r="B93" i="4"/>
  <c r="M127" i="2"/>
  <c r="M173" i="2"/>
  <c r="B116" i="4"/>
  <c r="M172" i="2"/>
  <c r="B115" i="4"/>
  <c r="B112" i="4"/>
  <c r="M169" i="2"/>
  <c r="B231" i="4"/>
  <c r="M403" i="2"/>
  <c r="M167" i="2"/>
  <c r="B110" i="4"/>
  <c r="B132" i="4"/>
  <c r="M212" i="2"/>
  <c r="M185" i="2"/>
  <c r="B98" i="3"/>
  <c r="M180" i="2"/>
  <c r="B93" i="3"/>
  <c r="R80" i="4"/>
  <c r="D105" i="4"/>
  <c r="Q105" i="4" s="1"/>
  <c r="D129" i="4" s="1"/>
  <c r="Q129" i="4" s="1"/>
  <c r="P28" i="3"/>
  <c r="P184" i="3"/>
  <c r="P189" i="3"/>
  <c r="P168" i="3"/>
  <c r="D70" i="3"/>
  <c r="P78" i="3"/>
  <c r="P82" i="3"/>
  <c r="P73" i="3"/>
  <c r="P77" i="3"/>
  <c r="B155" i="4"/>
  <c r="M258" i="2"/>
  <c r="M143" i="2"/>
  <c r="B82" i="3"/>
  <c r="N123" i="2"/>
  <c r="C89" i="4"/>
  <c r="B109" i="4"/>
  <c r="M213" i="2" s="1"/>
  <c r="M231" i="2"/>
  <c r="B119" i="3"/>
  <c r="C115" i="4"/>
  <c r="N172" i="2"/>
  <c r="M257" i="2"/>
  <c r="B154" i="4"/>
  <c r="C87" i="4"/>
  <c r="N121" i="2"/>
  <c r="C110" i="4"/>
  <c r="N167" i="2"/>
  <c r="M162" i="2"/>
  <c r="B105" i="4"/>
  <c r="P95" i="3"/>
  <c r="C117" i="4"/>
  <c r="N174" i="2"/>
  <c r="N218" i="2"/>
  <c r="C138" i="4"/>
  <c r="C130" i="4"/>
  <c r="N210" i="2"/>
  <c r="D93" i="4"/>
  <c r="Q93" i="4" s="1"/>
  <c r="R69" i="4"/>
  <c r="M265" i="2"/>
  <c r="B162" i="4"/>
  <c r="P72" i="3"/>
  <c r="R90" i="4"/>
  <c r="D114" i="4"/>
  <c r="Q114" i="4" s="1"/>
  <c r="D71" i="4"/>
  <c r="B78" i="3"/>
  <c r="M139" i="2"/>
  <c r="B71" i="3"/>
  <c r="M132" i="2"/>
  <c r="P76" i="3"/>
  <c r="B161" i="4"/>
  <c r="M264" i="2"/>
  <c r="M189" i="2"/>
  <c r="B102" i="3"/>
  <c r="D112" i="4"/>
  <c r="Q112" i="4" s="1"/>
  <c r="M328" i="2"/>
  <c r="B167" i="3"/>
  <c r="R82" i="4"/>
  <c r="D106" i="4"/>
  <c r="Q106" i="4" s="1"/>
  <c r="R87" i="4"/>
  <c r="D111" i="4"/>
  <c r="Q111" i="4" s="1"/>
  <c r="P94" i="3"/>
  <c r="Q71" i="4"/>
  <c r="R71" i="4" s="1"/>
  <c r="R55" i="4"/>
  <c r="D79" i="4"/>
  <c r="N354" i="2"/>
  <c r="C205" i="4"/>
  <c r="P126" i="3"/>
  <c r="D128" i="4"/>
  <c r="Q128" i="4" s="1"/>
  <c r="R104" i="4"/>
  <c r="P146" i="3"/>
  <c r="B70" i="3"/>
  <c r="M131" i="2"/>
  <c r="N212" i="2"/>
  <c r="C132" i="4"/>
  <c r="B141" i="3"/>
  <c r="M276" i="2"/>
  <c r="D156" i="4"/>
  <c r="Q156" i="4" s="1"/>
  <c r="R132" i="4"/>
  <c r="B101" i="3"/>
  <c r="M188" i="2"/>
  <c r="B104" i="4"/>
  <c r="M161" i="2"/>
  <c r="D109" i="4"/>
  <c r="Q109" i="4" s="1"/>
  <c r="R85" i="4"/>
  <c r="C104" i="4"/>
  <c r="N161" i="2"/>
  <c r="C129" i="4"/>
  <c r="N209" i="2"/>
  <c r="P105" i="3"/>
  <c r="R89" i="4"/>
  <c r="D113" i="4"/>
  <c r="Q113" i="4" s="1"/>
  <c r="D86" i="4"/>
  <c r="Q86" i="4" s="1"/>
  <c r="R62" i="4"/>
  <c r="D91" i="4"/>
  <c r="Q91" i="4" s="1"/>
  <c r="R67" i="4"/>
  <c r="D116" i="4"/>
  <c r="Q116" i="4" s="1"/>
  <c r="R92" i="4"/>
  <c r="N207" i="2"/>
  <c r="C127" i="4"/>
  <c r="P71" i="3"/>
  <c r="D131" i="4"/>
  <c r="Q131" i="4" s="1"/>
  <c r="R107" i="4"/>
  <c r="P124" i="3"/>
  <c r="B203" i="3"/>
  <c r="M416" i="2"/>
  <c r="B75" i="3"/>
  <c r="M136" i="2"/>
  <c r="B172" i="3" l="1"/>
  <c r="M380" i="2" s="1"/>
  <c r="M238" i="2"/>
  <c r="B126" i="3"/>
  <c r="N305" i="2"/>
  <c r="C179" i="4"/>
  <c r="C136" i="4"/>
  <c r="N216" i="2"/>
  <c r="C140" i="4"/>
  <c r="N220" i="2"/>
  <c r="M254" i="2"/>
  <c r="B151" i="4"/>
  <c r="M174" i="2"/>
  <c r="B117" i="4"/>
  <c r="M220" i="2"/>
  <c r="B140" i="4"/>
  <c r="M219" i="2"/>
  <c r="B139" i="4"/>
  <c r="B136" i="4"/>
  <c r="M216" i="2"/>
  <c r="M450" i="2"/>
  <c r="B255" i="4"/>
  <c r="B134" i="4"/>
  <c r="M214" i="2"/>
  <c r="M259" i="2"/>
  <c r="B156" i="4"/>
  <c r="M227" i="2"/>
  <c r="B115" i="3"/>
  <c r="B120" i="3"/>
  <c r="M232" i="2"/>
  <c r="R105" i="4"/>
  <c r="M70" i="3"/>
  <c r="D91" i="3" s="1"/>
  <c r="M91" i="3" s="1"/>
  <c r="P91" i="3" s="1"/>
  <c r="P98" i="3"/>
  <c r="P99" i="3"/>
  <c r="P103" i="3"/>
  <c r="C113" i="4"/>
  <c r="N170" i="2"/>
  <c r="B193" i="3"/>
  <c r="N219" i="2"/>
  <c r="C139" i="4"/>
  <c r="M190" i="2"/>
  <c r="B103" i="3"/>
  <c r="B133" i="4"/>
  <c r="B157" i="4" s="1"/>
  <c r="B129" i="4"/>
  <c r="M209" i="2"/>
  <c r="B143" i="3"/>
  <c r="M278" i="2"/>
  <c r="M304" i="2"/>
  <c r="B178" i="4"/>
  <c r="B179" i="4"/>
  <c r="M305" i="2"/>
  <c r="C134" i="4"/>
  <c r="N214" i="2"/>
  <c r="C111" i="4"/>
  <c r="N168" i="2"/>
  <c r="P127" i="3"/>
  <c r="P150" i="3"/>
  <c r="D138" i="4"/>
  <c r="Q138" i="4" s="1"/>
  <c r="R114" i="4"/>
  <c r="R131" i="4"/>
  <c r="D155" i="4"/>
  <c r="Q155" i="4" s="1"/>
  <c r="M208" i="2"/>
  <c r="B128" i="4"/>
  <c r="R128" i="4"/>
  <c r="D152" i="4"/>
  <c r="Q152" i="4" s="1"/>
  <c r="C141" i="4"/>
  <c r="N221" i="2"/>
  <c r="D153" i="4"/>
  <c r="Q153" i="4" s="1"/>
  <c r="R129" i="4"/>
  <c r="N259" i="2"/>
  <c r="C156" i="4"/>
  <c r="D95" i="4"/>
  <c r="Q79" i="4"/>
  <c r="M311" i="2"/>
  <c r="B185" i="4"/>
  <c r="M312" i="2"/>
  <c r="B186" i="4"/>
  <c r="B96" i="3"/>
  <c r="M183" i="2"/>
  <c r="M463" i="2"/>
  <c r="B224" i="3"/>
  <c r="D180" i="4"/>
  <c r="Q180" i="4" s="1"/>
  <c r="R156" i="4"/>
  <c r="D130" i="4"/>
  <c r="Q130" i="4" s="1"/>
  <c r="R106" i="4"/>
  <c r="P148" i="3"/>
  <c r="D137" i="4"/>
  <c r="Q137" i="4" s="1"/>
  <c r="R113" i="4"/>
  <c r="N254" i="2"/>
  <c r="C151" i="4"/>
  <c r="P167" i="3"/>
  <c r="M179" i="2"/>
  <c r="B92" i="3"/>
  <c r="N265" i="2"/>
  <c r="C162" i="4"/>
  <c r="D110" i="4"/>
  <c r="Q110" i="4" s="1"/>
  <c r="R86" i="4"/>
  <c r="C128" i="4"/>
  <c r="N208" i="2"/>
  <c r="B91" i="3"/>
  <c r="M178" i="2"/>
  <c r="N257" i="2"/>
  <c r="C154" i="4"/>
  <c r="P205" i="3"/>
  <c r="P210" i="3"/>
  <c r="C229" i="4"/>
  <c r="N401" i="2"/>
  <c r="P116" i="3"/>
  <c r="D136" i="4"/>
  <c r="Q136" i="4" s="1"/>
  <c r="R112" i="4"/>
  <c r="P97" i="3"/>
  <c r="M186" i="2"/>
  <c r="B99" i="3"/>
  <c r="P117" i="3"/>
  <c r="P92" i="3"/>
  <c r="D140" i="4"/>
  <c r="Q140" i="4" s="1"/>
  <c r="R116" i="4"/>
  <c r="D115" i="4"/>
  <c r="Q115" i="4" s="1"/>
  <c r="R91" i="4"/>
  <c r="N256" i="2"/>
  <c r="C153" i="4"/>
  <c r="D133" i="4"/>
  <c r="Q133" i="4" s="1"/>
  <c r="R109" i="4"/>
  <c r="B123" i="3"/>
  <c r="M235" i="2"/>
  <c r="B162" i="3"/>
  <c r="M323" i="2"/>
  <c r="R111" i="4"/>
  <c r="D135" i="4"/>
  <c r="Q135" i="4" s="1"/>
  <c r="B188" i="3"/>
  <c r="M375" i="2"/>
  <c r="B124" i="3"/>
  <c r="M236" i="2"/>
  <c r="P93" i="3"/>
  <c r="R93" i="4"/>
  <c r="D117" i="4"/>
  <c r="Q117" i="4" s="1"/>
  <c r="B150" i="3" l="1"/>
  <c r="M285" i="2"/>
  <c r="C160" i="4"/>
  <c r="N263" i="2"/>
  <c r="C164" i="4"/>
  <c r="N267" i="2"/>
  <c r="N352" i="2"/>
  <c r="C203" i="4"/>
  <c r="B175" i="4"/>
  <c r="M301" i="2"/>
  <c r="M221" i="2"/>
  <c r="B141" i="4"/>
  <c r="B164" i="4"/>
  <c r="M267" i="2"/>
  <c r="B163" i="4"/>
  <c r="M266" i="2"/>
  <c r="M263" i="2"/>
  <c r="B160" i="4"/>
  <c r="M497" i="2"/>
  <c r="B279" i="4"/>
  <c r="B158" i="4"/>
  <c r="M261" i="2"/>
  <c r="M260" i="2"/>
  <c r="B180" i="4"/>
  <c r="M306" i="2"/>
  <c r="M279" i="2"/>
  <c r="B144" i="3"/>
  <c r="M274" i="2"/>
  <c r="B139" i="3"/>
  <c r="P70" i="3"/>
  <c r="D113" i="3"/>
  <c r="P121" i="3"/>
  <c r="P120" i="3"/>
  <c r="P125" i="3"/>
  <c r="C158" i="4"/>
  <c r="N261" i="2"/>
  <c r="B164" i="3"/>
  <c r="M325" i="2"/>
  <c r="N266" i="2"/>
  <c r="C163" i="4"/>
  <c r="C137" i="4"/>
  <c r="N217" i="2"/>
  <c r="M352" i="2"/>
  <c r="B203" i="4"/>
  <c r="B153" i="4"/>
  <c r="M256" i="2"/>
  <c r="B214" i="3"/>
  <c r="M427" i="2"/>
  <c r="B202" i="4"/>
  <c r="M351" i="2"/>
  <c r="C135" i="4"/>
  <c r="N215" i="2"/>
  <c r="B125" i="3"/>
  <c r="M237" i="2"/>
  <c r="P115" i="3"/>
  <c r="C175" i="4"/>
  <c r="N301" i="2"/>
  <c r="B209" i="3"/>
  <c r="M422" i="2"/>
  <c r="B147" i="3"/>
  <c r="M282" i="2"/>
  <c r="B113" i="3"/>
  <c r="M225" i="2"/>
  <c r="D134" i="4"/>
  <c r="Q134" i="4" s="1"/>
  <c r="R110" i="4"/>
  <c r="D161" i="4"/>
  <c r="Q161" i="4" s="1"/>
  <c r="R137" i="4"/>
  <c r="D154" i="4"/>
  <c r="Q154" i="4" s="1"/>
  <c r="R130" i="4"/>
  <c r="M230" i="2"/>
  <c r="B118" i="3"/>
  <c r="C165" i="4"/>
  <c r="N268" i="2"/>
  <c r="R138" i="4"/>
  <c r="D162" i="4"/>
  <c r="Q162" i="4" s="1"/>
  <c r="M307" i="2"/>
  <c r="B181" i="4"/>
  <c r="N303" i="2"/>
  <c r="C177" i="4"/>
  <c r="P140" i="3"/>
  <c r="B114" i="3"/>
  <c r="M226" i="2"/>
  <c r="B209" i="4"/>
  <c r="M358" i="2"/>
  <c r="N306" i="2"/>
  <c r="C180" i="4"/>
  <c r="D164" i="4"/>
  <c r="Q164" i="4" s="1"/>
  <c r="R140" i="4"/>
  <c r="P231" i="3"/>
  <c r="D159" i="4"/>
  <c r="Q159" i="4" s="1"/>
  <c r="R135" i="4"/>
  <c r="P114" i="3"/>
  <c r="C178" i="4"/>
  <c r="N304" i="2"/>
  <c r="C186" i="4"/>
  <c r="N312" i="2"/>
  <c r="P188" i="3"/>
  <c r="M510" i="2"/>
  <c r="B245" i="3"/>
  <c r="B210" i="4"/>
  <c r="M359" i="2"/>
  <c r="R79" i="4"/>
  <c r="D103" i="4"/>
  <c r="Q95" i="4"/>
  <c r="R95" i="4" s="1"/>
  <c r="M255" i="2"/>
  <c r="B152" i="4"/>
  <c r="D179" i="4"/>
  <c r="Q179" i="4" s="1"/>
  <c r="R155" i="4"/>
  <c r="P151" i="3"/>
  <c r="P141" i="3"/>
  <c r="B121" i="3"/>
  <c r="M233" i="2"/>
  <c r="R152" i="4"/>
  <c r="D176" i="4"/>
  <c r="Q176" i="4" s="1"/>
  <c r="D141" i="4"/>
  <c r="Q141" i="4" s="1"/>
  <c r="R117" i="4"/>
  <c r="B148" i="3"/>
  <c r="M283" i="2"/>
  <c r="M370" i="2"/>
  <c r="B183" i="3"/>
  <c r="R133" i="4"/>
  <c r="D157" i="4"/>
  <c r="Q157" i="4" s="1"/>
  <c r="R115" i="4"/>
  <c r="D139" i="4"/>
  <c r="Q139" i="4" s="1"/>
  <c r="P119" i="3"/>
  <c r="D160" i="4"/>
  <c r="Q160" i="4" s="1"/>
  <c r="R136" i="4"/>
  <c r="C253" i="4"/>
  <c r="N448" i="2"/>
  <c r="P226" i="3"/>
  <c r="N255" i="2"/>
  <c r="C152" i="4"/>
  <c r="P169" i="3"/>
  <c r="R180" i="4"/>
  <c r="D204" i="4"/>
  <c r="Q204" i="4" s="1"/>
  <c r="D177" i="4"/>
  <c r="Q177" i="4" s="1"/>
  <c r="R153" i="4"/>
  <c r="P171" i="3"/>
  <c r="B171" i="3" l="1"/>
  <c r="M332" i="2"/>
  <c r="C227" i="4"/>
  <c r="N399" i="2"/>
  <c r="C188" i="4"/>
  <c r="N314" i="2"/>
  <c r="C184" i="4"/>
  <c r="N310" i="2"/>
  <c r="M348" i="2"/>
  <c r="B199" i="4"/>
  <c r="B165" i="4"/>
  <c r="M268" i="2"/>
  <c r="B188" i="4"/>
  <c r="M314" i="2"/>
  <c r="B187" i="4"/>
  <c r="M313" i="2"/>
  <c r="M310" i="2"/>
  <c r="B184" i="4"/>
  <c r="M544" i="2"/>
  <c r="B301" i="4"/>
  <c r="B182" i="4"/>
  <c r="M308" i="2"/>
  <c r="M353" i="2"/>
  <c r="B204" i="4"/>
  <c r="B160" i="3"/>
  <c r="M321" i="2"/>
  <c r="B165" i="3"/>
  <c r="M326" i="2"/>
  <c r="M113" i="3"/>
  <c r="P113" i="3" s="1"/>
  <c r="D137" i="3"/>
  <c r="P145" i="3"/>
  <c r="P149" i="3"/>
  <c r="P144" i="3"/>
  <c r="M284" i="2"/>
  <c r="B149" i="3"/>
  <c r="M474" i="2"/>
  <c r="B235" i="3"/>
  <c r="N308" i="2"/>
  <c r="C182" i="4"/>
  <c r="C187" i="4"/>
  <c r="N313" i="2"/>
  <c r="C159" i="4"/>
  <c r="N262" i="2"/>
  <c r="B177" i="4"/>
  <c r="M303" i="2"/>
  <c r="N264" i="2"/>
  <c r="C161" i="4"/>
  <c r="B227" i="4"/>
  <c r="M399" i="2"/>
  <c r="M398" i="2"/>
  <c r="B226" i="4"/>
  <c r="M372" i="2"/>
  <c r="B185" i="3"/>
  <c r="P143" i="3"/>
  <c r="M280" i="2"/>
  <c r="B145" i="3"/>
  <c r="P162" i="3"/>
  <c r="P209" i="3"/>
  <c r="N351" i="2"/>
  <c r="C202" i="4"/>
  <c r="R164" i="4"/>
  <c r="D188" i="4"/>
  <c r="Q188" i="4" s="1"/>
  <c r="C189" i="4"/>
  <c r="N315" i="2"/>
  <c r="R154" i="4"/>
  <c r="D178" i="4"/>
  <c r="Q178" i="4" s="1"/>
  <c r="R134" i="4"/>
  <c r="D158" i="4"/>
  <c r="Q158" i="4" s="1"/>
  <c r="M469" i="2"/>
  <c r="B230" i="3"/>
  <c r="C277" i="4"/>
  <c r="N495" i="2"/>
  <c r="M330" i="2"/>
  <c r="B169" i="3"/>
  <c r="R179" i="4"/>
  <c r="D203" i="4"/>
  <c r="Q203" i="4" s="1"/>
  <c r="R162" i="4"/>
  <c r="D186" i="4"/>
  <c r="Q186" i="4" s="1"/>
  <c r="P192" i="3"/>
  <c r="D181" i="4"/>
  <c r="Q181" i="4" s="1"/>
  <c r="R157" i="4"/>
  <c r="M406" i="2"/>
  <c r="B234" i="4"/>
  <c r="D201" i="4"/>
  <c r="Q201" i="4" s="1"/>
  <c r="R177" i="4"/>
  <c r="P190" i="3"/>
  <c r="M266" i="3"/>
  <c r="P266" i="3" s="1"/>
  <c r="P247" i="3"/>
  <c r="D184" i="4"/>
  <c r="Q184" i="4" s="1"/>
  <c r="R160" i="4"/>
  <c r="P172" i="3"/>
  <c r="D119" i="4"/>
  <c r="Q103" i="4"/>
  <c r="B264" i="3"/>
  <c r="M557" i="2"/>
  <c r="M271" i="3"/>
  <c r="P271" i="3" s="1"/>
  <c r="P252" i="3"/>
  <c r="C201" i="4"/>
  <c r="N350" i="2"/>
  <c r="B205" i="4"/>
  <c r="M354" i="2"/>
  <c r="M277" i="2"/>
  <c r="B142" i="3"/>
  <c r="P139" i="3"/>
  <c r="D165" i="4"/>
  <c r="Q165" i="4" s="1"/>
  <c r="R141" i="4"/>
  <c r="P138" i="3"/>
  <c r="N353" i="2"/>
  <c r="C204" i="4"/>
  <c r="P161" i="3"/>
  <c r="D228" i="4"/>
  <c r="Q228" i="4" s="1"/>
  <c r="R204" i="4"/>
  <c r="C176" i="4"/>
  <c r="N302" i="2"/>
  <c r="R139" i="4"/>
  <c r="D163" i="4"/>
  <c r="Q163" i="4" s="1"/>
  <c r="M417" i="2"/>
  <c r="B204" i="3"/>
  <c r="R176" i="4"/>
  <c r="D200" i="4"/>
  <c r="Q200" i="4" s="1"/>
  <c r="M302" i="2"/>
  <c r="B176" i="4"/>
  <c r="C210" i="4"/>
  <c r="N359" i="2"/>
  <c r="D183" i="4"/>
  <c r="Q183" i="4" s="1"/>
  <c r="R159" i="4"/>
  <c r="M405" i="2"/>
  <c r="B233" i="4"/>
  <c r="M273" i="2"/>
  <c r="B138" i="3"/>
  <c r="R161" i="4"/>
  <c r="D185" i="4"/>
  <c r="Q185" i="4" s="1"/>
  <c r="M272" i="2"/>
  <c r="B137" i="3"/>
  <c r="B168" i="3"/>
  <c r="M329" i="2"/>
  <c r="N348" i="2"/>
  <c r="C199" i="4"/>
  <c r="B192" i="3" l="1"/>
  <c r="M379" i="2"/>
  <c r="C208" i="4"/>
  <c r="N357" i="2"/>
  <c r="N361" i="2"/>
  <c r="C212" i="4"/>
  <c r="N446" i="2"/>
  <c r="C251" i="4"/>
  <c r="M395" i="2"/>
  <c r="B223" i="4"/>
  <c r="B189" i="4"/>
  <c r="M315" i="2"/>
  <c r="B212" i="4"/>
  <c r="M361" i="2"/>
  <c r="B211" i="4"/>
  <c r="M360" i="2"/>
  <c r="M357" i="2"/>
  <c r="B208" i="4"/>
  <c r="B206" i="4"/>
  <c r="M355" i="2"/>
  <c r="M400" i="2"/>
  <c r="B228" i="4"/>
  <c r="B186" i="3"/>
  <c r="M373" i="2"/>
  <c r="B181" i="3"/>
  <c r="M368" i="2"/>
  <c r="M137" i="3"/>
  <c r="D158" i="3" s="1"/>
  <c r="M158" i="3" s="1"/>
  <c r="P165" i="3"/>
  <c r="P170" i="3"/>
  <c r="P166" i="3"/>
  <c r="N355" i="2"/>
  <c r="C206" i="4"/>
  <c r="M446" i="2"/>
  <c r="B251" i="4"/>
  <c r="B201" i="4"/>
  <c r="M350" i="2"/>
  <c r="C183" i="4"/>
  <c r="N309" i="2"/>
  <c r="B206" i="3"/>
  <c r="M419" i="2"/>
  <c r="M521" i="2"/>
  <c r="B256" i="3"/>
  <c r="B250" i="4"/>
  <c r="M445" i="2"/>
  <c r="N311" i="2"/>
  <c r="C185" i="4"/>
  <c r="M331" i="2"/>
  <c r="B170" i="3"/>
  <c r="C211" i="4"/>
  <c r="N360" i="2"/>
  <c r="B159" i="3"/>
  <c r="M320" i="2"/>
  <c r="B258" i="4"/>
  <c r="M453" i="2"/>
  <c r="N349" i="2"/>
  <c r="C200" i="4"/>
  <c r="P160" i="3"/>
  <c r="B229" i="4"/>
  <c r="M401" i="2"/>
  <c r="C225" i="4"/>
  <c r="N397" i="2"/>
  <c r="P211" i="3"/>
  <c r="N395" i="2"/>
  <c r="C223" i="4"/>
  <c r="B158" i="3"/>
  <c r="M319" i="2"/>
  <c r="M349" i="2"/>
  <c r="B200" i="4"/>
  <c r="C228" i="4"/>
  <c r="N400" i="2"/>
  <c r="D127" i="4"/>
  <c r="R103" i="4"/>
  <c r="Q119" i="4"/>
  <c r="R119" i="4" s="1"/>
  <c r="R178" i="4"/>
  <c r="D202" i="4"/>
  <c r="Q202" i="4" s="1"/>
  <c r="M327" i="2"/>
  <c r="B166" i="3"/>
  <c r="R183" i="4"/>
  <c r="D207" i="4"/>
  <c r="Q207" i="4" s="1"/>
  <c r="D209" i="4"/>
  <c r="Q209" i="4" s="1"/>
  <c r="R185" i="4"/>
  <c r="M452" i="2"/>
  <c r="B257" i="4"/>
  <c r="R200" i="4"/>
  <c r="D224" i="4"/>
  <c r="Q224" i="4" s="1"/>
  <c r="R163" i="4"/>
  <c r="D187" i="4"/>
  <c r="Q187" i="4" s="1"/>
  <c r="P182" i="3"/>
  <c r="M324" i="2"/>
  <c r="B163" i="3"/>
  <c r="P193" i="3"/>
  <c r="R186" i="4"/>
  <c r="D210" i="4"/>
  <c r="Q210" i="4" s="1"/>
  <c r="D227" i="4"/>
  <c r="Q227" i="4" s="1"/>
  <c r="R203" i="4"/>
  <c r="R158" i="4"/>
  <c r="D182" i="4"/>
  <c r="Q182" i="4" s="1"/>
  <c r="R188" i="4"/>
  <c r="D212" i="4"/>
  <c r="Q212" i="4" s="1"/>
  <c r="C226" i="4"/>
  <c r="N398" i="2"/>
  <c r="P164" i="3"/>
  <c r="B225" i="3"/>
  <c r="M464" i="2"/>
  <c r="P213" i="3"/>
  <c r="M377" i="2"/>
  <c r="B190" i="3"/>
  <c r="B251" i="3"/>
  <c r="M516" i="2"/>
  <c r="P183" i="3"/>
  <c r="B189" i="3"/>
  <c r="M376" i="2"/>
  <c r="N406" i="2"/>
  <c r="C234" i="4"/>
  <c r="D252" i="4"/>
  <c r="Q252" i="4" s="1"/>
  <c r="R228" i="4"/>
  <c r="P159" i="3"/>
  <c r="R165" i="4"/>
  <c r="D189" i="4"/>
  <c r="Q189" i="4" s="1"/>
  <c r="D208" i="4"/>
  <c r="Q208" i="4" s="1"/>
  <c r="R184" i="4"/>
  <c r="D225" i="4"/>
  <c r="Q225" i="4" s="1"/>
  <c r="R201" i="4"/>
  <c r="D205" i="4"/>
  <c r="Q205" i="4" s="1"/>
  <c r="R181" i="4"/>
  <c r="C299" i="4"/>
  <c r="N542" i="2"/>
  <c r="C213" i="4"/>
  <c r="N362" i="2"/>
  <c r="P230" i="3"/>
  <c r="B213" i="3" l="1"/>
  <c r="M426" i="2"/>
  <c r="N493" i="2"/>
  <c r="C275" i="4"/>
  <c r="C236" i="4"/>
  <c r="N408" i="2"/>
  <c r="N404" i="2"/>
  <c r="C232" i="4"/>
  <c r="M442" i="2"/>
  <c r="B247" i="4"/>
  <c r="P158" i="3"/>
  <c r="D179" i="3"/>
  <c r="M179" i="3" s="1"/>
  <c r="P179" i="3" s="1"/>
  <c r="P137" i="3"/>
  <c r="M362" i="2"/>
  <c r="B213" i="4"/>
  <c r="B236" i="4"/>
  <c r="M408" i="2"/>
  <c r="B235" i="4"/>
  <c r="M407" i="2"/>
  <c r="M404" i="2"/>
  <c r="B232" i="4"/>
  <c r="M402" i="2"/>
  <c r="B230" i="4"/>
  <c r="B252" i="4"/>
  <c r="M447" i="2"/>
  <c r="M415" i="2"/>
  <c r="B202" i="3"/>
  <c r="M420" i="2"/>
  <c r="B207" i="3"/>
  <c r="P187" i="3"/>
  <c r="P191" i="3"/>
  <c r="P186" i="3"/>
  <c r="N358" i="2"/>
  <c r="C209" i="4"/>
  <c r="M397" i="2"/>
  <c r="B225" i="4"/>
  <c r="M493" i="2"/>
  <c r="B275" i="4"/>
  <c r="B227" i="3"/>
  <c r="M466" i="2"/>
  <c r="N402" i="2"/>
  <c r="C230" i="4"/>
  <c r="C235" i="4"/>
  <c r="N407" i="2"/>
  <c r="M492" i="2"/>
  <c r="B274" i="4"/>
  <c r="B191" i="3"/>
  <c r="M378" i="2"/>
  <c r="M568" i="2"/>
  <c r="B275" i="3"/>
  <c r="C207" i="4"/>
  <c r="N356" i="2"/>
  <c r="N445" i="2"/>
  <c r="C250" i="4"/>
  <c r="R212" i="4"/>
  <c r="D236" i="4"/>
  <c r="Q236" i="4" s="1"/>
  <c r="P214" i="3"/>
  <c r="D248" i="4"/>
  <c r="Q248" i="4" s="1"/>
  <c r="R224" i="4"/>
  <c r="B187" i="3"/>
  <c r="M374" i="2"/>
  <c r="R202" i="4"/>
  <c r="D226" i="4"/>
  <c r="Q226" i="4" s="1"/>
  <c r="D143" i="4"/>
  <c r="Q127" i="4"/>
  <c r="B179" i="3"/>
  <c r="M366" i="2"/>
  <c r="N444" i="2"/>
  <c r="C249" i="4"/>
  <c r="P181" i="3"/>
  <c r="B282" i="4"/>
  <c r="M500" i="2"/>
  <c r="P180" i="3"/>
  <c r="R189" i="4"/>
  <c r="D213" i="4"/>
  <c r="Q213" i="4" s="1"/>
  <c r="P185" i="3"/>
  <c r="C237" i="4"/>
  <c r="N409" i="2"/>
  <c r="D229" i="4"/>
  <c r="Q229" i="4" s="1"/>
  <c r="R205" i="4"/>
  <c r="D249" i="4"/>
  <c r="Q249" i="4" s="1"/>
  <c r="R225" i="4"/>
  <c r="R208" i="4"/>
  <c r="D232" i="4"/>
  <c r="Q232" i="4" s="1"/>
  <c r="D276" i="4"/>
  <c r="Q276" i="4" s="1"/>
  <c r="R252" i="4"/>
  <c r="B210" i="3"/>
  <c r="M423" i="2"/>
  <c r="M563" i="2"/>
  <c r="B270" i="3"/>
  <c r="P234" i="3"/>
  <c r="R227" i="4"/>
  <c r="D251" i="4"/>
  <c r="Q251" i="4" s="1"/>
  <c r="P203" i="3"/>
  <c r="R209" i="4"/>
  <c r="D233" i="4"/>
  <c r="Q233" i="4" s="1"/>
  <c r="M396" i="2"/>
  <c r="B224" i="4"/>
  <c r="C247" i="4"/>
  <c r="N442" i="2"/>
  <c r="P232" i="3"/>
  <c r="C224" i="4"/>
  <c r="N396" i="2"/>
  <c r="P204" i="3"/>
  <c r="M511" i="2"/>
  <c r="B246" i="3"/>
  <c r="P251" i="3"/>
  <c r="M270" i="3"/>
  <c r="P270" i="3" s="1"/>
  <c r="C258" i="4"/>
  <c r="N453" i="2"/>
  <c r="M424" i="2"/>
  <c r="B211" i="3"/>
  <c r="D206" i="4"/>
  <c r="Q206" i="4" s="1"/>
  <c r="R182" i="4"/>
  <c r="R210" i="4"/>
  <c r="D234" i="4"/>
  <c r="Q234" i="4" s="1"/>
  <c r="B184" i="3"/>
  <c r="M371" i="2"/>
  <c r="D211" i="4"/>
  <c r="Q211" i="4" s="1"/>
  <c r="R187" i="4"/>
  <c r="M499" i="2"/>
  <c r="B281" i="4"/>
  <c r="R207" i="4"/>
  <c r="D231" i="4"/>
  <c r="Q231" i="4" s="1"/>
  <c r="N447" i="2"/>
  <c r="C252" i="4"/>
  <c r="M448" i="2"/>
  <c r="B253" i="4"/>
  <c r="M367" i="2"/>
  <c r="B180" i="3"/>
  <c r="B234" i="3" l="1"/>
  <c r="M473" i="2"/>
  <c r="C256" i="4"/>
  <c r="N451" i="2"/>
  <c r="C260" i="4"/>
  <c r="N455" i="2"/>
  <c r="N540" i="2"/>
  <c r="C297" i="4"/>
  <c r="M489" i="2"/>
  <c r="B271" i="4"/>
  <c r="D200" i="3"/>
  <c r="M200" i="3" s="1"/>
  <c r="P200" i="3" s="1"/>
  <c r="M409" i="2"/>
  <c r="B237" i="4"/>
  <c r="B260" i="4"/>
  <c r="M455" i="2"/>
  <c r="B259" i="4"/>
  <c r="M454" i="2"/>
  <c r="B256" i="4"/>
  <c r="M451" i="2"/>
  <c r="M449" i="2"/>
  <c r="B254" i="4"/>
  <c r="B276" i="4"/>
  <c r="M494" i="2"/>
  <c r="M467" i="2"/>
  <c r="B228" i="3"/>
  <c r="M462" i="2"/>
  <c r="B223" i="3"/>
  <c r="P207" i="3"/>
  <c r="P212" i="3"/>
  <c r="P208" i="3"/>
  <c r="N454" i="2"/>
  <c r="C259" i="4"/>
  <c r="B212" i="3"/>
  <c r="M425" i="2"/>
  <c r="M539" i="2"/>
  <c r="B296" i="4"/>
  <c r="B249" i="4"/>
  <c r="M444" i="2"/>
  <c r="C231" i="4"/>
  <c r="N403" i="2"/>
  <c r="M513" i="2"/>
  <c r="B248" i="3"/>
  <c r="N449" i="2"/>
  <c r="C254" i="4"/>
  <c r="B297" i="4"/>
  <c r="M540" i="2"/>
  <c r="N405" i="2"/>
  <c r="C233" i="4"/>
  <c r="D250" i="4"/>
  <c r="Q250" i="4" s="1"/>
  <c r="R226" i="4"/>
  <c r="B205" i="3"/>
  <c r="M418" i="2"/>
  <c r="N443" i="2"/>
  <c r="C248" i="4"/>
  <c r="R276" i="4"/>
  <c r="Q298" i="4"/>
  <c r="R298" i="4" s="1"/>
  <c r="R249" i="4"/>
  <c r="D273" i="4"/>
  <c r="Q273" i="4" s="1"/>
  <c r="N456" i="2"/>
  <c r="C261" i="4"/>
  <c r="P201" i="3"/>
  <c r="B304" i="4"/>
  <c r="M547" i="2"/>
  <c r="R248" i="4"/>
  <c r="D272" i="4"/>
  <c r="Q272" i="4" s="1"/>
  <c r="M558" i="2"/>
  <c r="B265" i="3"/>
  <c r="P224" i="3"/>
  <c r="D260" i="4"/>
  <c r="Q260" i="4" s="1"/>
  <c r="R236" i="4"/>
  <c r="M414" i="2"/>
  <c r="B201" i="3"/>
  <c r="M495" i="2"/>
  <c r="B277" i="4"/>
  <c r="R234" i="4"/>
  <c r="D258" i="4"/>
  <c r="Q258" i="4" s="1"/>
  <c r="P225" i="3"/>
  <c r="D257" i="4"/>
  <c r="Q257" i="4" s="1"/>
  <c r="R233" i="4"/>
  <c r="D275" i="4"/>
  <c r="Q275" i="4" s="1"/>
  <c r="R251" i="4"/>
  <c r="R232" i="4"/>
  <c r="D256" i="4"/>
  <c r="Q256" i="4" s="1"/>
  <c r="R213" i="4"/>
  <c r="D237" i="4"/>
  <c r="Q237" i="4" s="1"/>
  <c r="P202" i="3"/>
  <c r="D151" i="4"/>
  <c r="Q143" i="4"/>
  <c r="R143" i="4" s="1"/>
  <c r="R127" i="4"/>
  <c r="P235" i="3"/>
  <c r="C274" i="4"/>
  <c r="N492" i="2"/>
  <c r="N494" i="2"/>
  <c r="C276" i="4"/>
  <c r="B303" i="4"/>
  <c r="M546" i="2"/>
  <c r="B232" i="3"/>
  <c r="M471" i="2"/>
  <c r="M272" i="3"/>
  <c r="P272" i="3" s="1"/>
  <c r="P253" i="3"/>
  <c r="M443" i="2"/>
  <c r="B248" i="4"/>
  <c r="P206" i="3"/>
  <c r="N491" i="2"/>
  <c r="C273" i="4"/>
  <c r="D230" i="4"/>
  <c r="Q230" i="4" s="1"/>
  <c r="R206" i="4"/>
  <c r="D255" i="4"/>
  <c r="Q255" i="4" s="1"/>
  <c r="R231" i="4"/>
  <c r="D235" i="4"/>
  <c r="Q235" i="4" s="1"/>
  <c r="R211" i="4"/>
  <c r="N500" i="2"/>
  <c r="C282" i="4"/>
  <c r="N489" i="2"/>
  <c r="C271" i="4"/>
  <c r="P255" i="3"/>
  <c r="M274" i="3"/>
  <c r="P274" i="3" s="1"/>
  <c r="B231" i="3"/>
  <c r="M470" i="2"/>
  <c r="R229" i="4"/>
  <c r="D253" i="4"/>
  <c r="Q253" i="4" s="1"/>
  <c r="B200" i="3"/>
  <c r="M413" i="2"/>
  <c r="B208" i="3"/>
  <c r="M421" i="2"/>
  <c r="B255" i="3" l="1"/>
  <c r="M520" i="2"/>
  <c r="C284" i="4"/>
  <c r="N502" i="2"/>
  <c r="N498" i="2"/>
  <c r="C280" i="4"/>
  <c r="M536" i="2"/>
  <c r="B293" i="4"/>
  <c r="D221" i="3"/>
  <c r="M221" i="3" s="1"/>
  <c r="D242" i="3" s="1"/>
  <c r="M242" i="3" s="1"/>
  <c r="M456" i="2"/>
  <c r="B261" i="4"/>
  <c r="B284" i="4"/>
  <c r="M502" i="2"/>
  <c r="B283" i="4"/>
  <c r="M501" i="2"/>
  <c r="M498" i="2"/>
  <c r="B280" i="4"/>
  <c r="B278" i="4"/>
  <c r="M496" i="2"/>
  <c r="B298" i="4"/>
  <c r="M541" i="2"/>
  <c r="B244" i="3"/>
  <c r="M509" i="2"/>
  <c r="B249" i="3"/>
  <c r="M514" i="2"/>
  <c r="P229" i="3"/>
  <c r="P233" i="3"/>
  <c r="P228" i="3"/>
  <c r="C278" i="4"/>
  <c r="N496" i="2"/>
  <c r="B267" i="3"/>
  <c r="M560" i="2"/>
  <c r="N450" i="2"/>
  <c r="C255" i="4"/>
  <c r="B233" i="3"/>
  <c r="M472" i="2"/>
  <c r="C257" i="4"/>
  <c r="N452" i="2"/>
  <c r="C283" i="4"/>
  <c r="N501" i="2"/>
  <c r="M491" i="2"/>
  <c r="B273" i="4"/>
  <c r="M468" i="2"/>
  <c r="B229" i="3"/>
  <c r="R235" i="4"/>
  <c r="D259" i="4"/>
  <c r="Q259" i="4" s="1"/>
  <c r="C296" i="4"/>
  <c r="N539" i="2"/>
  <c r="Q294" i="4"/>
  <c r="R294" i="4" s="1"/>
  <c r="R272" i="4"/>
  <c r="P222" i="3"/>
  <c r="R253" i="4"/>
  <c r="D277" i="4"/>
  <c r="Q277" i="4" s="1"/>
  <c r="N538" i="2"/>
  <c r="C295" i="4"/>
  <c r="M490" i="2"/>
  <c r="B272" i="4"/>
  <c r="C298" i="4"/>
  <c r="N541" i="2"/>
  <c r="P256" i="3"/>
  <c r="M275" i="3"/>
  <c r="P275" i="3" s="1"/>
  <c r="D167" i="4"/>
  <c r="Q151" i="4"/>
  <c r="Q297" i="4"/>
  <c r="R297" i="4" s="1"/>
  <c r="R275" i="4"/>
  <c r="R260" i="4"/>
  <c r="D284" i="4"/>
  <c r="Q284" i="4" s="1"/>
  <c r="B226" i="3"/>
  <c r="M465" i="2"/>
  <c r="D254" i="4"/>
  <c r="Q254" i="4" s="1"/>
  <c r="R230" i="4"/>
  <c r="P246" i="3"/>
  <c r="M265" i="3"/>
  <c r="P265" i="3" s="1"/>
  <c r="Q295" i="4"/>
  <c r="R295" i="4" s="1"/>
  <c r="R273" i="4"/>
  <c r="M460" i="2"/>
  <c r="B221" i="3"/>
  <c r="R255" i="4"/>
  <c r="D279" i="4"/>
  <c r="Q279" i="4" s="1"/>
  <c r="B253" i="3"/>
  <c r="M518" i="2"/>
  <c r="P223" i="3"/>
  <c r="D261" i="4"/>
  <c r="Q261" i="4" s="1"/>
  <c r="R237" i="4"/>
  <c r="D280" i="4"/>
  <c r="Q280" i="4" s="1"/>
  <c r="R256" i="4"/>
  <c r="D282" i="4"/>
  <c r="Q282" i="4" s="1"/>
  <c r="R258" i="4"/>
  <c r="M461" i="2"/>
  <c r="B222" i="3"/>
  <c r="P245" i="3"/>
  <c r="M264" i="3"/>
  <c r="P264" i="3" s="1"/>
  <c r="N503" i="2"/>
  <c r="C285" i="4"/>
  <c r="C272" i="4"/>
  <c r="N490" i="2"/>
  <c r="M517" i="2"/>
  <c r="B252" i="3"/>
  <c r="P227" i="3"/>
  <c r="M542" i="2"/>
  <c r="B299" i="4"/>
  <c r="N536" i="2"/>
  <c r="C293" i="4"/>
  <c r="C304" i="4"/>
  <c r="N547" i="2"/>
  <c r="R257" i="4"/>
  <c r="D281" i="4"/>
  <c r="Q281" i="4" s="1"/>
  <c r="P221" i="3"/>
  <c r="R250" i="4"/>
  <c r="D274" i="4"/>
  <c r="Q274" i="4" s="1"/>
  <c r="M567" i="2" l="1"/>
  <c r="B274" i="3"/>
  <c r="C302" i="4"/>
  <c r="N545" i="2"/>
  <c r="C306" i="4"/>
  <c r="N549" i="2"/>
  <c r="M503" i="2"/>
  <c r="B285" i="4"/>
  <c r="M549" i="2"/>
  <c r="B306" i="4"/>
  <c r="M548" i="2"/>
  <c r="B305" i="4"/>
  <c r="B302" i="4"/>
  <c r="M545" i="2"/>
  <c r="M543" i="2"/>
  <c r="B300" i="4"/>
  <c r="B268" i="3"/>
  <c r="M561" i="2"/>
  <c r="M556" i="2"/>
  <c r="B263" i="3"/>
  <c r="P249" i="3"/>
  <c r="M268" i="3"/>
  <c r="P268" i="3" s="1"/>
  <c r="P254" i="3"/>
  <c r="M273" i="3"/>
  <c r="P273" i="3" s="1"/>
  <c r="P250" i="3"/>
  <c r="M269" i="3"/>
  <c r="P269" i="3" s="1"/>
  <c r="C279" i="4"/>
  <c r="N497" i="2"/>
  <c r="C281" i="4"/>
  <c r="N499" i="2"/>
  <c r="M538" i="2"/>
  <c r="B295" i="4"/>
  <c r="C305" i="4"/>
  <c r="N548" i="2"/>
  <c r="B254" i="3"/>
  <c r="M519" i="2"/>
  <c r="C300" i="4"/>
  <c r="N543" i="2"/>
  <c r="Q303" i="4"/>
  <c r="R303" i="4" s="1"/>
  <c r="R281" i="4"/>
  <c r="B294" i="4"/>
  <c r="M537" i="2"/>
  <c r="Q304" i="4"/>
  <c r="R304" i="4" s="1"/>
  <c r="R282" i="4"/>
  <c r="M512" i="2"/>
  <c r="B247" i="3"/>
  <c r="B242" i="3"/>
  <c r="M507" i="2"/>
  <c r="D283" i="4"/>
  <c r="Q283" i="4" s="1"/>
  <c r="R259" i="4"/>
  <c r="M267" i="3"/>
  <c r="P267" i="3" s="1"/>
  <c r="P248" i="3"/>
  <c r="C294" i="4"/>
  <c r="N537" i="2"/>
  <c r="M565" i="2"/>
  <c r="B272" i="3"/>
  <c r="M261" i="3"/>
  <c r="P261" i="3" s="1"/>
  <c r="P242" i="3"/>
  <c r="M564" i="2"/>
  <c r="B271" i="3"/>
  <c r="C307" i="4"/>
  <c r="N550" i="2"/>
  <c r="B243" i="3"/>
  <c r="M508" i="2"/>
  <c r="M263" i="3"/>
  <c r="P263" i="3" s="1"/>
  <c r="P244" i="3"/>
  <c r="R279" i="4"/>
  <c r="Q301" i="4"/>
  <c r="R301" i="4" s="1"/>
  <c r="Q306" i="4"/>
  <c r="R306" i="4" s="1"/>
  <c r="R284" i="4"/>
  <c r="R151" i="4"/>
  <c r="Q167" i="4"/>
  <c r="R167" i="4" s="1"/>
  <c r="D175" i="4"/>
  <c r="P243" i="3"/>
  <c r="M262" i="3"/>
  <c r="P262" i="3" s="1"/>
  <c r="M515" i="2"/>
  <c r="B250" i="3"/>
  <c r="R274" i="4"/>
  <c r="Q296" i="4"/>
  <c r="R296" i="4" s="1"/>
  <c r="R277" i="4"/>
  <c r="Q299" i="4"/>
  <c r="R299" i="4" s="1"/>
  <c r="R261" i="4"/>
  <c r="D285" i="4"/>
  <c r="Q285" i="4" s="1"/>
  <c r="Q302" i="4"/>
  <c r="R302" i="4" s="1"/>
  <c r="R280" i="4"/>
  <c r="R254" i="4"/>
  <c r="D278" i="4"/>
  <c r="Q278" i="4" s="1"/>
  <c r="B307" i="4" l="1"/>
  <c r="M550" i="2"/>
  <c r="M566" i="2"/>
  <c r="B273" i="3"/>
  <c r="C303" i="4"/>
  <c r="N546" i="2"/>
  <c r="C301" i="4"/>
  <c r="N544" i="2"/>
  <c r="Q305" i="4"/>
  <c r="R305" i="4" s="1"/>
  <c r="R283" i="4"/>
  <c r="M562" i="2"/>
  <c r="B269" i="3"/>
  <c r="Q175" i="4"/>
  <c r="D191" i="4"/>
  <c r="M559" i="2"/>
  <c r="B266" i="3"/>
  <c r="Q300" i="4"/>
  <c r="R300" i="4" s="1"/>
  <c r="R278" i="4"/>
  <c r="R285" i="4"/>
  <c r="Q307" i="4"/>
  <c r="R307" i="4" s="1"/>
  <c r="M555" i="2"/>
  <c r="B262" i="3"/>
  <c r="B261" i="3"/>
  <c r="M554" i="2"/>
  <c r="R175" i="4" l="1"/>
  <c r="D199" i="4"/>
  <c r="Q191" i="4"/>
  <c r="R191" i="4" s="1"/>
  <c r="Q199" i="4" l="1"/>
  <c r="D215" i="4"/>
  <c r="R199" i="4" l="1"/>
  <c r="Q215" i="4"/>
  <c r="R215" i="4" s="1"/>
  <c r="D223" i="4"/>
  <c r="Q223" i="4" l="1"/>
  <c r="D239" i="4"/>
  <c r="R223" i="4" l="1"/>
  <c r="Q239" i="4"/>
  <c r="R239" i="4" s="1"/>
  <c r="D247" i="4"/>
  <c r="Q247" i="4" l="1"/>
  <c r="D263" i="4"/>
  <c r="Q263" i="4" l="1"/>
  <c r="R263" i="4" s="1"/>
  <c r="D271" i="4"/>
  <c r="R247" i="4"/>
  <c r="Q271" i="4" l="1"/>
  <c r="D287" i="4"/>
  <c r="Q293" i="4" l="1"/>
  <c r="Q287" i="4"/>
  <c r="R287" i="4" s="1"/>
  <c r="R271" i="4"/>
  <c r="R293" i="4" l="1"/>
  <c r="Q309" i="4"/>
  <c r="R309" i="4" s="1"/>
</calcChain>
</file>

<file path=xl/sharedStrings.xml><?xml version="1.0" encoding="utf-8"?>
<sst xmlns="http://schemas.openxmlformats.org/spreadsheetml/2006/main" count="645" uniqueCount="214">
  <si>
    <t>DOMA PRIDELANI PROIZVODI</t>
  </si>
  <si>
    <t>EM</t>
  </si>
  <si>
    <t>DENARNO POROČILO ZA LETO</t>
  </si>
  <si>
    <t xml:space="preserve">Šifra kmetije: </t>
  </si>
  <si>
    <t>STANJE :</t>
  </si>
  <si>
    <t>VSOTA:</t>
  </si>
  <si>
    <t>Zap. št.</t>
  </si>
  <si>
    <t>Datum</t>
  </si>
  <si>
    <t>% DDV</t>
  </si>
  <si>
    <t>Količina</t>
  </si>
  <si>
    <t>Dejavnost</t>
  </si>
  <si>
    <t>Leto:</t>
  </si>
  <si>
    <r>
      <t xml:space="preserve">mesec: </t>
    </r>
    <r>
      <rPr>
        <b/>
        <sz val="12"/>
        <rFont val="Arial CE"/>
        <family val="2"/>
        <charset val="238"/>
      </rPr>
      <t>JANUAR</t>
    </r>
  </si>
  <si>
    <r>
      <t xml:space="preserve">mesec: </t>
    </r>
    <r>
      <rPr>
        <b/>
        <sz val="12"/>
        <rFont val="Arial CE"/>
        <family val="2"/>
        <charset val="238"/>
      </rPr>
      <t>FEBRUAR</t>
    </r>
  </si>
  <si>
    <r>
      <t xml:space="preserve">mesec: </t>
    </r>
    <r>
      <rPr>
        <b/>
        <sz val="12"/>
        <rFont val="Arial CE"/>
        <family val="2"/>
        <charset val="238"/>
      </rPr>
      <t>MAREC</t>
    </r>
  </si>
  <si>
    <r>
      <t xml:space="preserve">mesec: </t>
    </r>
    <r>
      <rPr>
        <b/>
        <sz val="12"/>
        <rFont val="Arial CE"/>
        <family val="2"/>
        <charset val="238"/>
      </rPr>
      <t>APRIL</t>
    </r>
  </si>
  <si>
    <r>
      <t xml:space="preserve">mesec: </t>
    </r>
    <r>
      <rPr>
        <b/>
        <sz val="12"/>
        <rFont val="Arial CE"/>
        <family val="2"/>
        <charset val="238"/>
      </rPr>
      <t>MAJ</t>
    </r>
  </si>
  <si>
    <r>
      <t xml:space="preserve">mesec: </t>
    </r>
    <r>
      <rPr>
        <b/>
        <sz val="12"/>
        <rFont val="Arial CE"/>
        <family val="2"/>
        <charset val="238"/>
      </rPr>
      <t>JUNIJ</t>
    </r>
  </si>
  <si>
    <r>
      <t xml:space="preserve">mesec: </t>
    </r>
    <r>
      <rPr>
        <b/>
        <sz val="12"/>
        <rFont val="Arial CE"/>
        <family val="2"/>
        <charset val="238"/>
      </rPr>
      <t>JULIJ</t>
    </r>
  </si>
  <si>
    <r>
      <t xml:space="preserve">mesec: </t>
    </r>
    <r>
      <rPr>
        <b/>
        <sz val="12"/>
        <rFont val="Arial CE"/>
        <family val="2"/>
        <charset val="238"/>
      </rPr>
      <t>AVGUST</t>
    </r>
  </si>
  <si>
    <r>
      <t xml:space="preserve">mesec: </t>
    </r>
    <r>
      <rPr>
        <b/>
        <sz val="12"/>
        <rFont val="Arial CE"/>
        <family val="2"/>
        <charset val="238"/>
      </rPr>
      <t>SEPTEMBER</t>
    </r>
  </si>
  <si>
    <r>
      <t xml:space="preserve">mesec: </t>
    </r>
    <r>
      <rPr>
        <b/>
        <sz val="12"/>
        <rFont val="Arial CE"/>
        <family val="2"/>
        <charset val="238"/>
      </rPr>
      <t>OKTOBER</t>
    </r>
  </si>
  <si>
    <r>
      <t xml:space="preserve">mesec: </t>
    </r>
    <r>
      <rPr>
        <b/>
        <sz val="12"/>
        <rFont val="Arial CE"/>
        <family val="2"/>
        <charset val="238"/>
      </rPr>
      <t>NOVEMBER</t>
    </r>
  </si>
  <si>
    <r>
      <t xml:space="preserve">mesec: </t>
    </r>
    <r>
      <rPr>
        <b/>
        <sz val="12"/>
        <rFont val="Arial CE"/>
        <family val="2"/>
        <charset val="238"/>
      </rPr>
      <t>DECEMBER</t>
    </r>
  </si>
  <si>
    <t>šifra kmetije:</t>
  </si>
  <si>
    <t>GIBANJE ŽIVINE</t>
  </si>
  <si>
    <t>DELOVNA SILA</t>
  </si>
  <si>
    <t>Stalna neplačana:</t>
  </si>
  <si>
    <t>Občasna neplačana:</t>
  </si>
  <si>
    <t>Plačana občasno:</t>
  </si>
  <si>
    <t>Stalna plačana:</t>
  </si>
  <si>
    <t>SKUPAJ</t>
  </si>
  <si>
    <t>ZA OBDOBJE OD 01.01.- 31.12.</t>
  </si>
  <si>
    <t xml:space="preserve">SKUPAJ CELO LETO </t>
  </si>
  <si>
    <r>
      <t xml:space="preserve">mesec: </t>
    </r>
    <r>
      <rPr>
        <b/>
        <sz val="12"/>
        <rFont val="Arial CE"/>
        <charset val="238"/>
      </rPr>
      <t>DECEMBER</t>
    </r>
  </si>
  <si>
    <t>Skupaj</t>
  </si>
  <si>
    <t>Opis prejemka/izdatka DX</t>
  </si>
  <si>
    <t>Zap. št.:</t>
  </si>
  <si>
    <t>SEZNAM DOMA PRIDELANIH PROIZVODOV IN ŽIVINE</t>
  </si>
  <si>
    <t>(VPISUJEJO SE ZNESKI Z DDV)</t>
  </si>
  <si>
    <t>Prejemek (z DDV)</t>
  </si>
  <si>
    <t>Izdatek        (z DDV)</t>
  </si>
  <si>
    <t>ŠIFRA KMETIJE:</t>
  </si>
  <si>
    <t>DOMA pridelan proizvod</t>
  </si>
  <si>
    <r>
      <t xml:space="preserve">GIBANJE </t>
    </r>
    <r>
      <rPr>
        <b/>
        <sz val="12"/>
        <color indexed="10"/>
        <rFont val="Arial CE"/>
        <charset val="238"/>
      </rPr>
      <t>DOMA PRIDELANIH</t>
    </r>
    <r>
      <rPr>
        <b/>
        <sz val="12"/>
        <color indexed="12"/>
        <rFont val="Arial CE"/>
        <family val="2"/>
        <charset val="238"/>
      </rPr>
      <t xml:space="preserve"> PROIZVODOV</t>
    </r>
  </si>
  <si>
    <t>KATEGORIJA ŽIVALI</t>
  </si>
  <si>
    <t>Kategorija živali</t>
  </si>
  <si>
    <t>JANUAR</t>
  </si>
  <si>
    <t>FEBRUAR</t>
  </si>
  <si>
    <t>MAREC</t>
  </si>
  <si>
    <t>JULIJ</t>
  </si>
  <si>
    <t>JUNIJ</t>
  </si>
  <si>
    <t>MAJ</t>
  </si>
  <si>
    <t>APRIL</t>
  </si>
  <si>
    <t>DECEMBER</t>
  </si>
  <si>
    <t>NOVEMBER</t>
  </si>
  <si>
    <t>OKTOBER</t>
  </si>
  <si>
    <t>AVGUST</t>
  </si>
  <si>
    <t>SEPTEMBER</t>
  </si>
  <si>
    <t>Šifra kmetije:</t>
  </si>
  <si>
    <t>Stalna neplačana</t>
  </si>
  <si>
    <t>Občasna neplačana</t>
  </si>
  <si>
    <t>Plačana občasno</t>
  </si>
  <si>
    <t>Stalna plačana</t>
  </si>
  <si>
    <t>Skupaj leto</t>
  </si>
  <si>
    <t>%
pokrmljeno perutnino, ostale živali</t>
  </si>
  <si>
    <t>%
pokrmljeno prašiči</t>
  </si>
  <si>
    <t>%
pokrmljeno govedo, konji, drobnica</t>
  </si>
  <si>
    <r>
      <rPr>
        <b/>
        <sz val="10"/>
        <rFont val="Arial CE"/>
        <charset val="238"/>
      </rPr>
      <t>E</t>
    </r>
    <r>
      <rPr>
        <sz val="10"/>
        <rFont val="Arial CE"/>
        <charset val="238"/>
      </rPr>
      <t xml:space="preserve">nota </t>
    </r>
    <r>
      <rPr>
        <b/>
        <sz val="10"/>
        <rFont val="Arial CE"/>
        <charset val="238"/>
      </rPr>
      <t>M</t>
    </r>
    <r>
      <rPr>
        <sz val="10"/>
        <rFont val="Arial CE"/>
        <charset val="238"/>
      </rPr>
      <t>ere</t>
    </r>
  </si>
  <si>
    <t xml:space="preserve">Skupaj
(100 %) </t>
  </si>
  <si>
    <t>L</t>
  </si>
  <si>
    <t>K</t>
  </si>
  <si>
    <t>=Lastna</t>
  </si>
  <si>
    <t>=Kooperacija</t>
  </si>
  <si>
    <t>L/K</t>
  </si>
  <si>
    <t>Število prodanih za nadaljno rejo</t>
  </si>
  <si>
    <t>Število prodanih za zakol</t>
  </si>
  <si>
    <t>Število kupljenih</t>
  </si>
  <si>
    <t>KONTROLA IZ GIBANJA ŽIVALI</t>
  </si>
  <si>
    <t>KONTROLA IZ GIBANJA DOMA PRIDELANIH PROIZVODOV</t>
  </si>
  <si>
    <t>Doma pridelan proizvod</t>
  </si>
  <si>
    <t>Količina prodanega proizvoda</t>
  </si>
  <si>
    <t>* Samo v primeru kooperacije, ločite živali na lastne in v kooperaciji in v tabeli primerno označite</t>
  </si>
  <si>
    <t>Lastna/
Kooperacija</t>
  </si>
  <si>
    <t>Začetno stanje</t>
  </si>
  <si>
    <t>Kupljeni
+</t>
  </si>
  <si>
    <t>Rojeni
+</t>
  </si>
  <si>
    <t>Ostalo povečanje
+</t>
  </si>
  <si>
    <t>Prodano za nadaljno rejo
-</t>
  </si>
  <si>
    <t>Prodano za zakol
-</t>
  </si>
  <si>
    <t>Turistična dejavnost
-</t>
  </si>
  <si>
    <t>Predelava
(dod. dej.)
-</t>
  </si>
  <si>
    <t>Ostalo zmanjšanje
-</t>
  </si>
  <si>
    <t>Pogin
-</t>
  </si>
  <si>
    <t>Na pašo na drug KMG-MID
-</t>
  </si>
  <si>
    <t>S paše drugega KMG-MIDa
+</t>
  </si>
  <si>
    <t>Končno stanje</t>
  </si>
  <si>
    <t>Pridelano
+</t>
  </si>
  <si>
    <t>Prodano
-</t>
  </si>
  <si>
    <t>Pokrmljeno
-</t>
  </si>
  <si>
    <t>Predelava
-</t>
  </si>
  <si>
    <t>Seme za lastno setev
-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</si>
  <si>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</si>
  <si>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</si>
  <si>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</si>
  <si>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</si>
  <si>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</si>
  <si>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</si>
  <si>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</si>
  <si>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</si>
  <si>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</si>
  <si>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</si>
  <si>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</si>
  <si>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</si>
  <si>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Teleta do 3 mesecev</t>
  </si>
  <si>
    <t>Mlado govedo od 3 mes. do 1 leta star.</t>
  </si>
  <si>
    <t>Biki od 1 do 2 leti</t>
  </si>
  <si>
    <t>Plemenski bik od 1 do 2 leti</t>
  </si>
  <si>
    <t>Telice od 1 do 2 let</t>
  </si>
  <si>
    <t>Telice za pitanje</t>
  </si>
  <si>
    <t>Biki nad 2 leti</t>
  </si>
  <si>
    <t>Plemenski bik nad 2 leti</t>
  </si>
  <si>
    <t>Telice za obnovo črede nad 2 leti</t>
  </si>
  <si>
    <t>Krave molznice</t>
  </si>
  <si>
    <t>Krave dojilje</t>
  </si>
  <si>
    <t>Voli od 1 do 2 leti</t>
  </si>
  <si>
    <t>Voli nad 2 leti</t>
  </si>
  <si>
    <t>Pujski do 20 kg</t>
  </si>
  <si>
    <t>Prašiči od 20 kg do 80 kg</t>
  </si>
  <si>
    <t>Prašiči od 80 do 110 kg</t>
  </si>
  <si>
    <t>Prašiči za pitanje nad 110 kg (bekoni,…)</t>
  </si>
  <si>
    <t>Prašiči za domačo porabo</t>
  </si>
  <si>
    <t>Mladice za obnovo črede</t>
  </si>
  <si>
    <t>Plemenske svinje</t>
  </si>
  <si>
    <t>Merjasec</t>
  </si>
  <si>
    <t>Žrebe</t>
  </si>
  <si>
    <t>Konj</t>
  </si>
  <si>
    <t>Kobila</t>
  </si>
  <si>
    <t>Plemenski konj</t>
  </si>
  <si>
    <t>Poni</t>
  </si>
  <si>
    <t>Jagnjeta</t>
  </si>
  <si>
    <t>Plemenske ovce</t>
  </si>
  <si>
    <t>Plemenski oven</t>
  </si>
  <si>
    <t>Kozlički</t>
  </si>
  <si>
    <t>Plemenske koze</t>
  </si>
  <si>
    <t>Plemenski kozel</t>
  </si>
  <si>
    <t>Kokoši nesnice, jarkice</t>
  </si>
  <si>
    <t>Petelin</t>
  </si>
  <si>
    <t>Piščanci brojlerji</t>
  </si>
  <si>
    <t>Čebelji panji</t>
  </si>
  <si>
    <t>Kunci samice za pleme</t>
  </si>
  <si>
    <t>Kunci (razen plemenskih samic)</t>
  </si>
  <si>
    <t>Osel - mladič</t>
  </si>
  <si>
    <t>Oslica</t>
  </si>
  <si>
    <t>Osel</t>
  </si>
  <si>
    <t>Mula</t>
  </si>
  <si>
    <t>Mezeg</t>
  </si>
  <si>
    <t>Race</t>
  </si>
  <si>
    <t>Gosi</t>
  </si>
  <si>
    <t>Purani</t>
  </si>
  <si>
    <t>Pegatke</t>
  </si>
  <si>
    <t>Fazani</t>
  </si>
  <si>
    <t>Pavi</t>
  </si>
  <si>
    <t>Piščanci</t>
  </si>
  <si>
    <t>Ribe</t>
  </si>
  <si>
    <t>Damjaki mladiči</t>
  </si>
  <si>
    <t>Damjaki samice</t>
  </si>
  <si>
    <t>Damjaki samci</t>
  </si>
  <si>
    <t>Bivoli do 3 mesecev</t>
  </si>
  <si>
    <t>Bivoli od 3 do 12 mesecev</t>
  </si>
  <si>
    <t>Bivoli od 1 do 2 leti</t>
  </si>
  <si>
    <t>Telice bivolic od 1 do 2 let</t>
  </si>
  <si>
    <t>Bivolice za pitanje</t>
  </si>
  <si>
    <t>Bivolice za obnovo črede nad 2 leti</t>
  </si>
  <si>
    <t>Bivoli nad 2 leti</t>
  </si>
  <si>
    <t>Bivolice molznice</t>
  </si>
  <si>
    <t>Bivolice dojilje</t>
  </si>
  <si>
    <t>Divji prašiči ( prašiči,svinje )</t>
  </si>
  <si>
    <t>Bizoni</t>
  </si>
  <si>
    <t>Mufloni samice</t>
  </si>
  <si>
    <t>Mufloni samci</t>
  </si>
  <si>
    <t>Razlog nizkega/visokega  pridelka na ha</t>
  </si>
  <si>
    <t>Razlog nizke/visoke  prodajne cene</t>
  </si>
  <si>
    <t>Enota Mere</t>
  </si>
  <si>
    <t>Poraba v gospodinjstvu
-</t>
  </si>
  <si>
    <r>
      <t xml:space="preserve">LETO </t>
    </r>
    <r>
      <rPr>
        <sz val="14"/>
        <rFont val="Arial CE"/>
        <charset val="238"/>
      </rPr>
      <t>(vnesi):</t>
    </r>
  </si>
  <si>
    <t>VODENJE KNJIGOVODSTVA NA KMETIJI PO METODOLOGIJI FADN ZA LETO</t>
  </si>
  <si>
    <r>
      <t xml:space="preserve">ŠIFRA KMETIJE </t>
    </r>
    <r>
      <rPr>
        <sz val="14"/>
        <rFont val="Arial CE"/>
        <family val="2"/>
        <charset val="238"/>
      </rPr>
      <t>(vnesi)</t>
    </r>
    <r>
      <rPr>
        <b/>
        <sz val="14"/>
        <rFont val="Arial CE"/>
        <family val="2"/>
        <charset val="238"/>
      </rPr>
      <t>:</t>
    </r>
  </si>
  <si>
    <t>Faktor pretvorbe</t>
  </si>
  <si>
    <t>DELOVNA SILA v celem letu</t>
  </si>
  <si>
    <t xml:space="preserve">* V primeru, da vpisujete količino doma pridelanih proizvodov (mrvo, travno silažo ...) v balah, prikolicah ... dopišite težo v stolpec Faktor pretvorbe. </t>
  </si>
  <si>
    <t>* Kategorijo živali izberete s klikom na spustni seznam v zgornji tabeli ali prepišete/kopirate ustrezne kategorije s spodnje tabele.</t>
  </si>
  <si>
    <t>Poraba v gospodinjstvu in podarjeno
-</t>
  </si>
  <si>
    <t>Kalo
-</t>
  </si>
  <si>
    <t xml:space="preserve">Kmetija je v sistemu DDV (osnovna kmetijska dejavnost): </t>
  </si>
  <si>
    <t xml:space="preserve">Kmetija je v sistemu DDV (dopolnilna dejavnost): </t>
  </si>
  <si>
    <t>( DDV zavezanec, pavšalist ali izven sistema DDV)</t>
  </si>
  <si>
    <t>elektrika</t>
  </si>
  <si>
    <t>telefon, mobitel, internet</t>
  </si>
  <si>
    <t>31.12.</t>
  </si>
  <si>
    <t>30.11.</t>
  </si>
  <si>
    <t>31.10.</t>
  </si>
  <si>
    <t>30.9.</t>
  </si>
  <si>
    <t>31.8.</t>
  </si>
  <si>
    <t>31.7.</t>
  </si>
  <si>
    <t>30.6.</t>
  </si>
  <si>
    <t>30.4.</t>
  </si>
  <si>
    <t>31.5.</t>
  </si>
  <si>
    <t>31.3.</t>
  </si>
  <si>
    <t>28.2.</t>
  </si>
  <si>
    <t>31.1.</t>
  </si>
  <si>
    <t>voda</t>
  </si>
  <si>
    <t>820.0.</t>
  </si>
  <si>
    <t>Prepelice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</si>
</sst>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0;\-0;;@"/>
  </numFmts>
  <fonts count="39" x14ac:knownFonts="1">
    <font>
      <sz val="10"/>
      <name val="Arial CE"/>
      <family val="2"/>
      <charset val="238"/>
    </font>
    <font>
      <b/>
      <sz val="13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0000FF"/>
      <name val="Arial CE"/>
      <charset val="238"/>
    </font>
    <font>
      <sz val="8"/>
      <color theme="0" tint="-0.249977111117893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 CE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CB4"/>
        <bgColor indexed="64"/>
      </patternFill>
    </fill>
    <fill>
      <patternFill patternType="solid">
        <fgColor theme="5" tint="0.39997558519241921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3" fillId="0" borderId="0" xfId="0" applyFont="1" applyFill="1"/>
    <xf numFmtId="0" fontId="8" fillId="0" borderId="0" xfId="0" applyFont="1" applyFill="1"/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4" fontId="0" fillId="0" borderId="18" xfId="0" applyNumberFormat="1" applyFill="1" applyBorder="1" applyAlignment="1" applyProtection="1">
      <alignment horizontal="center"/>
      <protection hidden="1"/>
    </xf>
    <xf numFmtId="4" fontId="0" fillId="0" borderId="17" xfId="0" applyNumberFormat="1" applyFill="1" applyBorder="1" applyAlignment="1" applyProtection="1">
      <alignment horizontal="center"/>
      <protection locked="0"/>
    </xf>
    <xf numFmtId="0" fontId="0" fillId="0" borderId="24" xfId="0" applyFill="1" applyBorder="1"/>
    <xf numFmtId="0" fontId="4" fillId="0" borderId="0" xfId="0" applyFont="1" applyFill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0" fillId="0" borderId="28" xfId="0" applyNumberFormat="1" applyFill="1" applyBorder="1" applyAlignment="1" applyProtection="1">
      <alignment horizontal="center"/>
      <protection locked="0"/>
    </xf>
    <xf numFmtId="4" fontId="0" fillId="0" borderId="29" xfId="0" applyNumberFormat="1" applyFill="1" applyBorder="1" applyAlignment="1" applyProtection="1">
      <alignment horizontal="center"/>
      <protection locked="0"/>
    </xf>
    <xf numFmtId="4" fontId="0" fillId="0" borderId="33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Border="1" applyAlignment="1" applyProtection="1">
      <alignment horizontal="center"/>
    </xf>
    <xf numFmtId="0" fontId="12" fillId="0" borderId="0" xfId="0" applyFont="1" applyFill="1"/>
    <xf numFmtId="4" fontId="0" fillId="0" borderId="0" xfId="0" applyNumberForma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165" fontId="13" fillId="0" borderId="0" xfId="0" applyNumberFormat="1" applyFont="1" applyFill="1" applyProtection="1"/>
    <xf numFmtId="0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0" fontId="0" fillId="0" borderId="59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61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0" fillId="0" borderId="65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69" xfId="0" applyFill="1" applyBorder="1" applyAlignment="1" applyProtection="1">
      <alignment horizontal="center"/>
      <protection locked="0"/>
    </xf>
    <xf numFmtId="0" fontId="0" fillId="0" borderId="70" xfId="0" applyFill="1" applyBorder="1" applyAlignment="1" applyProtection="1">
      <alignment horizontal="center"/>
      <protection locked="0"/>
    </xf>
    <xf numFmtId="0" fontId="0" fillId="0" borderId="71" xfId="0" applyFill="1" applyBorder="1" applyAlignment="1" applyProtection="1">
      <alignment horizontal="center"/>
      <protection locked="0"/>
    </xf>
    <xf numFmtId="0" fontId="0" fillId="0" borderId="72" xfId="0" applyFill="1" applyBorder="1" applyAlignment="1" applyProtection="1">
      <alignment horizontal="center"/>
      <protection locked="0"/>
    </xf>
    <xf numFmtId="0" fontId="0" fillId="0" borderId="73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80" xfId="0" applyFill="1" applyBorder="1" applyAlignment="1" applyProtection="1">
      <alignment horizontal="center"/>
      <protection locked="0"/>
    </xf>
    <xf numFmtId="0" fontId="0" fillId="0" borderId="81" xfId="0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  <protection locked="0"/>
    </xf>
    <xf numFmtId="0" fontId="0" fillId="0" borderId="83" xfId="0" applyFill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/>
      <protection locked="0"/>
    </xf>
    <xf numFmtId="0" fontId="0" fillId="0" borderId="85" xfId="0" applyFill="1" applyBorder="1" applyAlignment="1" applyProtection="1">
      <alignment horizontal="center"/>
      <protection locked="0"/>
    </xf>
    <xf numFmtId="0" fontId="0" fillId="0" borderId="70" xfId="0" applyFill="1" applyBorder="1"/>
    <xf numFmtId="0" fontId="0" fillId="0" borderId="34" xfId="0" applyFill="1" applyBorder="1"/>
    <xf numFmtId="0" fontId="0" fillId="0" borderId="51" xfId="0" applyFill="1" applyBorder="1"/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40" xfId="0" applyFill="1" applyBorder="1"/>
    <xf numFmtId="0" fontId="0" fillId="0" borderId="93" xfId="0" applyFill="1" applyBorder="1"/>
    <xf numFmtId="0" fontId="0" fillId="0" borderId="94" xfId="0" applyFill="1" applyBorder="1"/>
    <xf numFmtId="0" fontId="1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95" xfId="0" applyFill="1" applyBorder="1"/>
    <xf numFmtId="0" fontId="0" fillId="0" borderId="96" xfId="0" applyFill="1" applyBorder="1"/>
    <xf numFmtId="0" fontId="4" fillId="0" borderId="40" xfId="0" applyFont="1" applyFill="1" applyBorder="1" applyAlignment="1">
      <alignment horizontal="center"/>
    </xf>
    <xf numFmtId="0" fontId="12" fillId="0" borderId="97" xfId="0" applyFont="1" applyFill="1" applyBorder="1" applyAlignment="1"/>
    <xf numFmtId="0" fontId="12" fillId="0" borderId="98" xfId="0" applyFont="1" applyFill="1" applyBorder="1" applyAlignment="1"/>
    <xf numFmtId="0" fontId="12" fillId="0" borderId="99" xfId="0" applyFont="1" applyFill="1" applyBorder="1" applyAlignment="1"/>
    <xf numFmtId="0" fontId="12" fillId="0" borderId="99" xfId="0" applyFont="1" applyFill="1" applyBorder="1"/>
    <xf numFmtId="0" fontId="12" fillId="0" borderId="100" xfId="0" applyFont="1" applyFill="1" applyBorder="1"/>
    <xf numFmtId="0" fontId="12" fillId="0" borderId="51" xfId="0" applyFont="1" applyFill="1" applyBorder="1"/>
    <xf numFmtId="0" fontId="12" fillId="0" borderId="40" xfId="0" applyFont="1" applyFill="1" applyBorder="1"/>
    <xf numFmtId="0" fontId="0" fillId="0" borderId="101" xfId="0" applyFill="1" applyBorder="1" applyProtection="1">
      <protection locked="0"/>
    </xf>
    <xf numFmtId="0" fontId="0" fillId="0" borderId="102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03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4" xfId="0" applyFill="1" applyBorder="1" applyProtection="1">
      <protection locked="0"/>
    </xf>
    <xf numFmtId="0" fontId="0" fillId="0" borderId="105" xfId="0" applyFill="1" applyBorder="1" applyProtection="1">
      <protection locked="0"/>
    </xf>
    <xf numFmtId="0" fontId="0" fillId="0" borderId="106" xfId="0" applyFill="1" applyBorder="1" applyProtection="1">
      <protection locked="0"/>
    </xf>
    <xf numFmtId="0" fontId="0" fillId="0" borderId="107" xfId="0" applyFill="1" applyBorder="1" applyProtection="1">
      <protection locked="0"/>
    </xf>
    <xf numFmtId="0" fontId="0" fillId="0" borderId="108" xfId="0" applyFill="1" applyBorder="1" applyProtection="1">
      <protection locked="0"/>
    </xf>
    <xf numFmtId="0" fontId="0" fillId="0" borderId="109" xfId="0" applyFill="1" applyBorder="1" applyProtection="1">
      <protection locked="0"/>
    </xf>
    <xf numFmtId="0" fontId="0" fillId="0" borderId="110" xfId="0" applyFill="1" applyBorder="1" applyProtection="1">
      <protection locked="0"/>
    </xf>
    <xf numFmtId="0" fontId="0" fillId="0" borderId="111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70" xfId="0" applyFill="1" applyBorder="1" applyProtection="1">
      <protection locked="0"/>
    </xf>
    <xf numFmtId="0" fontId="0" fillId="0" borderId="112" xfId="0" applyFill="1" applyBorder="1" applyProtection="1">
      <protection locked="0"/>
    </xf>
    <xf numFmtId="0" fontId="0" fillId="0" borderId="55" xfId="0" applyFill="1" applyBorder="1" applyProtection="1">
      <protection locked="0"/>
    </xf>
    <xf numFmtId="0" fontId="0" fillId="0" borderId="113" xfId="0" applyFill="1" applyBorder="1" applyProtection="1">
      <protection locked="0"/>
    </xf>
    <xf numFmtId="0" fontId="0" fillId="0" borderId="100" xfId="0" applyFill="1" applyBorder="1" applyProtection="1">
      <protection locked="0"/>
    </xf>
    <xf numFmtId="0" fontId="0" fillId="0" borderId="114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4" fillId="0" borderId="0" xfId="0" applyFont="1" applyProtection="1"/>
    <xf numFmtId="165" fontId="0" fillId="0" borderId="0" xfId="0" applyNumberForma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27" fillId="0" borderId="0" xfId="0" applyFont="1" applyProtection="1"/>
    <xf numFmtId="0" fontId="12" fillId="3" borderId="40" xfId="0" applyFont="1" applyFill="1" applyBorder="1" applyAlignment="1" applyProtection="1">
      <alignment horizontal="center"/>
    </xf>
    <xf numFmtId="165" fontId="12" fillId="3" borderId="40" xfId="0" applyNumberFormat="1" applyFont="1" applyFill="1" applyBorder="1" applyProtection="1"/>
    <xf numFmtId="0" fontId="0" fillId="3" borderId="40" xfId="0" applyFill="1" applyBorder="1" applyProtection="1"/>
    <xf numFmtId="0" fontId="12" fillId="3" borderId="115" xfId="0" applyFont="1" applyFill="1" applyBorder="1" applyAlignment="1" applyProtection="1">
      <alignment horizontal="center"/>
    </xf>
    <xf numFmtId="0" fontId="27" fillId="0" borderId="116" xfId="0" applyFont="1" applyFill="1" applyBorder="1" applyAlignment="1" applyProtection="1"/>
    <xf numFmtId="0" fontId="12" fillId="0" borderId="0" xfId="0" applyNumberFormat="1" applyFont="1" applyFill="1" applyProtection="1"/>
    <xf numFmtId="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/>
    <xf numFmtId="0" fontId="18" fillId="0" borderId="119" xfId="0" applyNumberFormat="1" applyFont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/>
      <protection locked="0"/>
    </xf>
    <xf numFmtId="164" fontId="0" fillId="0" borderId="10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</xf>
    <xf numFmtId="164" fontId="0" fillId="0" borderId="0" xfId="0" applyNumberFormat="1" applyFill="1" applyProtection="1"/>
    <xf numFmtId="0" fontId="30" fillId="0" borderId="0" xfId="0" applyFont="1" applyProtection="1"/>
    <xf numFmtId="0" fontId="11" fillId="0" borderId="0" xfId="0" applyFont="1" applyProtection="1"/>
    <xf numFmtId="0" fontId="24" fillId="0" borderId="0" xfId="0" applyFont="1" applyFill="1" applyProtection="1"/>
    <xf numFmtId="0" fontId="32" fillId="0" borderId="0" xfId="0" applyFont="1" applyAlignment="1" applyProtection="1">
      <alignment wrapText="1"/>
    </xf>
    <xf numFmtId="164" fontId="5" fillId="0" borderId="0" xfId="0" applyNumberFormat="1" applyFont="1" applyFill="1" applyAlignment="1" applyProtection="1">
      <alignment horizontal="center"/>
    </xf>
    <xf numFmtId="4" fontId="4" fillId="0" borderId="0" xfId="0" applyNumberFormat="1" applyFont="1" applyFill="1" applyProtection="1"/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left"/>
    </xf>
    <xf numFmtId="0" fontId="30" fillId="0" borderId="128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/>
    </xf>
    <xf numFmtId="0" fontId="21" fillId="2" borderId="129" xfId="0" applyFont="1" applyFill="1" applyBorder="1" applyAlignment="1" applyProtection="1">
      <alignment horizontal="center" vertical="center"/>
    </xf>
    <xf numFmtId="0" fontId="30" fillId="0" borderId="130" xfId="0" applyFont="1" applyFill="1" applyBorder="1" applyAlignment="1" applyProtection="1">
      <alignment horizontal="center" vertical="center"/>
    </xf>
    <xf numFmtId="0" fontId="30" fillId="0" borderId="123" xfId="0" applyFont="1" applyFill="1" applyBorder="1" applyAlignment="1" applyProtection="1">
      <alignment horizontal="center" vertical="center"/>
    </xf>
    <xf numFmtId="0" fontId="21" fillId="0" borderId="124" xfId="0" applyFont="1" applyFill="1" applyBorder="1" applyAlignment="1" applyProtection="1">
      <alignment horizontal="center" vertical="center"/>
    </xf>
    <xf numFmtId="0" fontId="21" fillId="6" borderId="124" xfId="0" applyFont="1" applyFill="1" applyBorder="1" applyAlignment="1" applyProtection="1">
      <alignment horizontal="center" vertical="center"/>
    </xf>
    <xf numFmtId="0" fontId="21" fillId="7" borderId="124" xfId="0" applyFont="1" applyFill="1" applyBorder="1" applyAlignment="1" applyProtection="1">
      <alignment horizontal="center" vertical="center"/>
    </xf>
    <xf numFmtId="0" fontId="21" fillId="2" borderId="125" xfId="0" applyFont="1" applyFill="1" applyBorder="1" applyAlignment="1" applyProtection="1">
      <alignment horizontal="center" vertical="center"/>
    </xf>
    <xf numFmtId="0" fontId="34" fillId="0" borderId="131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21" fillId="0" borderId="133" xfId="0" applyFont="1" applyFill="1" applyBorder="1" applyAlignment="1" applyProtection="1">
      <alignment horizontal="center" vertical="center"/>
    </xf>
    <xf numFmtId="0" fontId="21" fillId="6" borderId="133" xfId="0" applyFont="1" applyFill="1" applyBorder="1" applyAlignment="1" applyProtection="1">
      <alignment horizontal="center" vertical="center"/>
    </xf>
    <xf numFmtId="0" fontId="21" fillId="7" borderId="133" xfId="0" applyFont="1" applyFill="1" applyBorder="1" applyAlignment="1" applyProtection="1">
      <alignment horizontal="center" vertical="center"/>
    </xf>
    <xf numFmtId="0" fontId="21" fillId="2" borderId="134" xfId="0" applyFont="1" applyFill="1" applyBorder="1" applyAlignment="1" applyProtection="1">
      <alignment horizontal="center" vertical="center"/>
    </xf>
    <xf numFmtId="0" fontId="34" fillId="0" borderId="135" xfId="0" applyFont="1" applyFill="1" applyBorder="1" applyAlignment="1" applyProtection="1">
      <alignment vertical="center" wrapText="1"/>
    </xf>
    <xf numFmtId="0" fontId="20" fillId="0" borderId="136" xfId="0" applyFont="1" applyFill="1" applyBorder="1" applyAlignment="1" applyProtection="1">
      <alignment vertical="center" wrapText="1"/>
    </xf>
    <xf numFmtId="0" fontId="35" fillId="0" borderId="128" xfId="0" applyFont="1" applyFill="1" applyBorder="1" applyAlignment="1" applyProtection="1">
      <alignment horizontal="center" vertical="center"/>
    </xf>
    <xf numFmtId="0" fontId="35" fillId="0" borderId="130" xfId="0" applyFont="1" applyFill="1" applyBorder="1" applyAlignment="1" applyProtection="1">
      <alignment horizontal="center" vertical="center"/>
    </xf>
    <xf numFmtId="0" fontId="35" fillId="0" borderId="123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Fill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  <protection hidden="1"/>
    </xf>
    <xf numFmtId="0" fontId="14" fillId="0" borderId="24" xfId="0" applyNumberFormat="1" applyFont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wrapText="1"/>
    </xf>
    <xf numFmtId="4" fontId="14" fillId="0" borderId="0" xfId="0" applyNumberFormat="1" applyFont="1" applyFill="1" applyBorder="1" applyAlignment="1" applyProtection="1">
      <alignment horizontal="center" wrapText="1"/>
      <protection hidden="1"/>
    </xf>
    <xf numFmtId="4" fontId="0" fillId="0" borderId="11" xfId="0" applyNumberFormat="1" applyFill="1" applyBorder="1" applyAlignment="1" applyProtection="1">
      <alignment horizontal="center"/>
    </xf>
    <xf numFmtId="0" fontId="0" fillId="0" borderId="57" xfId="0" applyBorder="1" applyProtection="1"/>
    <xf numFmtId="0" fontId="0" fillId="0" borderId="58" xfId="0" applyBorder="1" applyProtection="1"/>
    <xf numFmtId="0" fontId="0" fillId="0" borderId="126" xfId="0" applyBorder="1" applyProtection="1"/>
    <xf numFmtId="0" fontId="0" fillId="0" borderId="56" xfId="0" applyBorder="1" applyProtection="1"/>
    <xf numFmtId="0" fontId="0" fillId="0" borderId="0" xfId="0" applyFill="1" applyBorder="1" applyAlignment="1" applyProtection="1">
      <alignment horizontal="center" wrapText="1"/>
    </xf>
    <xf numFmtId="165" fontId="0" fillId="0" borderId="0" xfId="0" applyNumberForma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Border="1" applyProtection="1"/>
    <xf numFmtId="0" fontId="11" fillId="0" borderId="0" xfId="0" applyFont="1" applyFill="1" applyProtection="1"/>
    <xf numFmtId="0" fontId="3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horizontal="center" vertical="center" wrapText="1"/>
    </xf>
    <xf numFmtId="165" fontId="12" fillId="0" borderId="0" xfId="0" applyNumberFormat="1" applyFont="1" applyFill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6" xfId="0" applyFont="1" applyFill="1" applyBorder="1" applyAlignment="1" applyProtection="1">
      <alignment horizontal="center" vertical="center" wrapText="1"/>
    </xf>
    <xf numFmtId="0" fontId="14" fillId="0" borderId="55" xfId="0" applyNumberFormat="1" applyFont="1" applyFill="1" applyBorder="1" applyAlignment="1" applyProtection="1">
      <alignment horizontal="center" vertical="center" wrapText="1"/>
    </xf>
    <xf numFmtId="0" fontId="0" fillId="0" borderId="5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2" fillId="0" borderId="99" xfId="0" applyFont="1" applyFill="1" applyBorder="1" applyProtection="1"/>
    <xf numFmtId="0" fontId="12" fillId="0" borderId="100" xfId="0" applyFont="1" applyFill="1" applyBorder="1" applyProtection="1"/>
    <xf numFmtId="0" fontId="12" fillId="0" borderId="51" xfId="0" applyFont="1" applyFill="1" applyBorder="1" applyProtection="1"/>
    <xf numFmtId="0" fontId="12" fillId="0" borderId="40" xfId="0" applyFont="1" applyFill="1" applyBorder="1" applyProtection="1"/>
    <xf numFmtId="0" fontId="9" fillId="0" borderId="47" xfId="0" applyFont="1" applyFill="1" applyBorder="1" applyAlignment="1" applyProtection="1">
      <alignment horizontal="center" vertical="center" wrapText="1"/>
    </xf>
    <xf numFmtId="0" fontId="9" fillId="0" borderId="87" xfId="0" applyFont="1" applyFill="1" applyBorder="1" applyAlignment="1" applyProtection="1">
      <alignment horizontal="center" vertical="center" wrapText="1"/>
    </xf>
    <xf numFmtId="0" fontId="9" fillId="0" borderId="86" xfId="0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3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Protection="1"/>
    <xf numFmtId="3" fontId="0" fillId="0" borderId="0" xfId="0" applyNumberFormat="1" applyFill="1" applyProtection="1"/>
    <xf numFmtId="165" fontId="12" fillId="0" borderId="0" xfId="0" applyNumberFormat="1" applyFont="1" applyFill="1" applyProtection="1"/>
    <xf numFmtId="2" fontId="0" fillId="0" borderId="11" xfId="0" applyNumberFormat="1" applyFill="1" applyBorder="1" applyAlignment="1" applyProtection="1">
      <alignment horizontal="center"/>
    </xf>
    <xf numFmtId="0" fontId="0" fillId="0" borderId="99" xfId="0" applyFill="1" applyBorder="1" applyProtection="1"/>
    <xf numFmtId="0" fontId="0" fillId="0" borderId="100" xfId="0" applyFill="1" applyBorder="1" applyProtection="1"/>
    <xf numFmtId="0" fontId="0" fillId="0" borderId="51" xfId="0" applyFill="1" applyBorder="1" applyProtection="1"/>
    <xf numFmtId="0" fontId="0" fillId="0" borderId="40" xfId="0" applyFill="1" applyBorder="1" applyProtection="1"/>
    <xf numFmtId="0" fontId="4" fillId="0" borderId="0" xfId="0" applyFont="1" applyFill="1" applyProtection="1"/>
    <xf numFmtId="0" fontId="14" fillId="0" borderId="0" xfId="0" applyFont="1" applyFill="1" applyBorder="1" applyAlignment="1" applyProtection="1">
      <alignment horizontal="center" wrapText="1"/>
    </xf>
    <xf numFmtId="0" fontId="28" fillId="0" borderId="0" xfId="0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 wrapText="1"/>
    </xf>
    <xf numFmtId="165" fontId="12" fillId="2" borderId="0" xfId="0" applyNumberFormat="1" applyFont="1" applyFill="1" applyAlignment="1" applyProtection="1">
      <alignment horizontal="center" vertical="center" wrapText="1"/>
    </xf>
    <xf numFmtId="0" fontId="9" fillId="2" borderId="47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165" fontId="13" fillId="2" borderId="0" xfId="0" applyNumberFormat="1" applyFont="1" applyFill="1" applyAlignment="1" applyProtection="1">
      <alignment horizontal="center" vertical="center"/>
    </xf>
    <xf numFmtId="4" fontId="0" fillId="2" borderId="29" xfId="0" applyNumberForma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 wrapText="1"/>
    </xf>
    <xf numFmtId="4" fontId="0" fillId="2" borderId="0" xfId="0" applyNumberFormat="1" applyFill="1" applyBorder="1" applyAlignment="1" applyProtection="1">
      <alignment horizontal="center" wrapText="1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0" fillId="0" borderId="0" xfId="0" applyAlignment="1" applyProtection="1"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/>
    </xf>
    <xf numFmtId="4" fontId="0" fillId="0" borderId="24" xfId="0" applyNumberFormat="1" applyFill="1" applyBorder="1" applyAlignment="1" applyProtection="1">
      <alignment horizontal="center" wrapText="1"/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 hidden="1"/>
    </xf>
    <xf numFmtId="4" fontId="0" fillId="0" borderId="24" xfId="0" applyNumberFormat="1" applyFill="1" applyBorder="1" applyAlignment="1" applyProtection="1">
      <alignment horizontal="center" wrapText="1"/>
      <protection locked="0" hidden="1"/>
    </xf>
    <xf numFmtId="0" fontId="0" fillId="0" borderId="0" xfId="0" applyFill="1" applyBorder="1" applyProtection="1">
      <protection locked="0"/>
    </xf>
    <xf numFmtId="0" fontId="14" fillId="0" borderId="0" xfId="0" applyNumberFormat="1" applyFont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left" vertical="center"/>
      <protection locked="0"/>
    </xf>
    <xf numFmtId="0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0" xfId="0" applyNumberFormat="1" applyFont="1" applyAlignment="1" applyProtection="1">
      <alignment horizontal="left" vertical="center"/>
      <protection locked="0"/>
    </xf>
    <xf numFmtId="0" fontId="18" fillId="0" borderId="109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0" fontId="1" fillId="0" borderId="123" xfId="0" applyNumberFormat="1" applyFont="1" applyBorder="1" applyAlignment="1" applyProtection="1">
      <alignment horizontal="left" vertical="center" wrapText="1"/>
    </xf>
    <xf numFmtId="0" fontId="1" fillId="0" borderId="124" xfId="0" applyNumberFormat="1" applyFont="1" applyBorder="1" applyAlignment="1" applyProtection="1">
      <alignment vertical="center" wrapText="1"/>
    </xf>
    <xf numFmtId="0" fontId="1" fillId="0" borderId="125" xfId="0" applyNumberFormat="1" applyFont="1" applyBorder="1" applyAlignment="1" applyProtection="1">
      <alignment vertical="center" wrapText="1"/>
    </xf>
    <xf numFmtId="0" fontId="14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4" borderId="4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Alignment="1" applyProtection="1">
      <alignment horizontal="left" vertical="center"/>
    </xf>
    <xf numFmtId="0" fontId="16" fillId="0" borderId="24" xfId="0" applyNumberFormat="1" applyFont="1" applyBorder="1" applyAlignment="1" applyProtection="1">
      <alignment horizontal="center" vertical="center"/>
    </xf>
    <xf numFmtId="0" fontId="12" fillId="0" borderId="52" xfId="0" applyNumberFormat="1" applyFont="1" applyBorder="1" applyAlignment="1" applyProtection="1">
      <alignment horizontal="center" vertical="center"/>
    </xf>
    <xf numFmtId="0" fontId="13" fillId="0" borderId="53" xfId="0" applyNumberFormat="1" applyFont="1" applyBorder="1" applyAlignment="1" applyProtection="1">
      <alignment horizontal="center" vertical="center" wrapText="1"/>
    </xf>
    <xf numFmtId="0" fontId="0" fillId="0" borderId="53" xfId="0" applyNumberFormat="1" applyFont="1" applyBorder="1" applyAlignment="1" applyProtection="1">
      <alignment horizontal="center" vertical="center" wrapText="1"/>
    </xf>
    <xf numFmtId="0" fontId="0" fillId="0" borderId="5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2" fillId="0" borderId="112" xfId="0" applyNumberFormat="1" applyFont="1" applyBorder="1" applyAlignment="1" applyProtection="1">
      <alignment horizontal="left" vertical="center"/>
    </xf>
    <xf numFmtId="0" fontId="0" fillId="0" borderId="24" xfId="0" applyNumberFormat="1" applyFont="1" applyBorder="1" applyAlignment="1" applyProtection="1">
      <alignment horizontal="left" vertical="center" wrapText="1"/>
    </xf>
    <xf numFmtId="0" fontId="23" fillId="0" borderId="0" xfId="0" applyNumberFormat="1" applyFont="1" applyAlignment="1" applyProtection="1">
      <alignment horizontal="left" vertical="center"/>
    </xf>
    <xf numFmtId="0" fontId="12" fillId="3" borderId="11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</xf>
    <xf numFmtId="165" fontId="12" fillId="0" borderId="0" xfId="0" applyNumberFormat="1" applyFont="1" applyAlignment="1" applyProtection="1">
      <alignment horizontal="center" vertical="center" wrapText="1"/>
    </xf>
    <xf numFmtId="0" fontId="12" fillId="0" borderId="120" xfId="0" applyFont="1" applyBorder="1" applyAlignment="1" applyProtection="1">
      <alignment horizontal="center" vertical="center" wrapText="1"/>
    </xf>
    <xf numFmtId="0" fontId="4" fillId="0" borderId="0" xfId="0" applyNumberFormat="1" applyFont="1" applyProtection="1"/>
    <xf numFmtId="165" fontId="0" fillId="0" borderId="0" xfId="0" applyNumberFormat="1" applyAlignment="1" applyProtection="1"/>
    <xf numFmtId="165" fontId="0" fillId="0" borderId="121" xfId="0" applyNumberFormat="1" applyBorder="1" applyAlignment="1" applyProtection="1"/>
    <xf numFmtId="0" fontId="0" fillId="0" borderId="0" xfId="0" applyNumberFormat="1" applyProtection="1"/>
    <xf numFmtId="0" fontId="12" fillId="0" borderId="122" xfId="0" applyFont="1" applyFill="1" applyBorder="1" applyAlignment="1" applyProtection="1">
      <alignment horizontal="center" vertical="center" wrapText="1"/>
    </xf>
    <xf numFmtId="165" fontId="0" fillId="0" borderId="121" xfId="0" applyNumberFormat="1" applyBorder="1" applyProtection="1"/>
    <xf numFmtId="0" fontId="12" fillId="0" borderId="120" xfId="0" applyFont="1" applyFill="1" applyBorder="1" applyAlignment="1" applyProtection="1">
      <alignment horizontal="center" vertical="center" wrapText="1"/>
    </xf>
    <xf numFmtId="165" fontId="0" fillId="0" borderId="120" xfId="0" applyNumberFormat="1" applyBorder="1" applyProtection="1"/>
    <xf numFmtId="0" fontId="12" fillId="2" borderId="120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165" fontId="0" fillId="2" borderId="0" xfId="0" applyNumberFormat="1" applyFill="1" applyProtection="1"/>
    <xf numFmtId="165" fontId="0" fillId="2" borderId="120" xfId="0" applyNumberFormat="1" applyFill="1" applyBorder="1" applyProtection="1"/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/>
    </xf>
    <xf numFmtId="0" fontId="0" fillId="0" borderId="51" xfId="0" applyFill="1" applyBorder="1" applyAlignment="1" applyProtection="1">
      <alignment horizontal="center"/>
    </xf>
    <xf numFmtId="0" fontId="9" fillId="0" borderId="74" xfId="0" applyFont="1" applyFill="1" applyBorder="1" applyAlignment="1" applyProtection="1">
      <alignment horizontal="center" vertical="center" wrapText="1"/>
    </xf>
    <xf numFmtId="0" fontId="9" fillId="2" borderId="74" xfId="0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/>
    </xf>
    <xf numFmtId="0" fontId="9" fillId="0" borderId="89" xfId="0" applyFont="1" applyFill="1" applyBorder="1" applyAlignment="1" applyProtection="1">
      <alignment horizontal="center" vertical="center" wrapText="1"/>
    </xf>
    <xf numFmtId="0" fontId="9" fillId="0" borderId="88" xfId="0" applyFont="1" applyFill="1" applyBorder="1" applyAlignment="1" applyProtection="1">
      <alignment horizontal="center" vertical="center" wrapText="1"/>
    </xf>
    <xf numFmtId="0" fontId="29" fillId="0" borderId="0" xfId="0" applyFont="1" applyFill="1" applyProtection="1"/>
    <xf numFmtId="0" fontId="9" fillId="2" borderId="35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/>
    </xf>
    <xf numFmtId="0" fontId="0" fillId="2" borderId="78" xfId="0" applyFill="1" applyBorder="1" applyAlignment="1" applyProtection="1">
      <alignment horizontal="center"/>
    </xf>
    <xf numFmtId="0" fontId="0" fillId="2" borderId="79" xfId="0" applyFill="1" applyBorder="1" applyAlignment="1" applyProtection="1">
      <alignment horizontal="center"/>
    </xf>
    <xf numFmtId="0" fontId="0" fillId="2" borderId="117" xfId="0" applyFill="1" applyBorder="1" applyAlignment="1" applyProtection="1">
      <alignment horizontal="center"/>
    </xf>
    <xf numFmtId="0" fontId="0" fillId="2" borderId="118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6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77" xfId="0" applyFill="1" applyBorder="1" applyAlignment="1" applyProtection="1">
      <alignment horizontal="center"/>
    </xf>
    <xf numFmtId="0" fontId="0" fillId="2" borderId="75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31" fillId="0" borderId="0" xfId="0" applyFont="1" applyFill="1" applyProtection="1">
      <protection locked="0"/>
    </xf>
    <xf numFmtId="164" fontId="31" fillId="0" borderId="0" xfId="0" applyNumberFormat="1" applyFont="1" applyFill="1" applyProtection="1"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0" fillId="5" borderId="0" xfId="0" applyFill="1" applyProtection="1">
      <protection locked="0"/>
    </xf>
    <xf numFmtId="0" fontId="0" fillId="0" borderId="8" xfId="0" applyFill="1" applyBorder="1" applyAlignment="1" applyProtection="1">
      <alignment horizontal="left"/>
      <protection locked="0"/>
    </xf>
    <xf numFmtId="164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2" borderId="18" xfId="0" applyNumberFormat="1" applyFill="1" applyBorder="1" applyAlignment="1" applyProtection="1">
      <alignment horizontal="center"/>
      <protection hidden="1"/>
    </xf>
    <xf numFmtId="0" fontId="9" fillId="2" borderId="87" xfId="0" applyFont="1" applyFill="1" applyBorder="1" applyAlignment="1" applyProtection="1">
      <alignment horizontal="center" vertical="center" wrapText="1"/>
    </xf>
    <xf numFmtId="0" fontId="9" fillId="2" borderId="86" xfId="0" applyFont="1" applyFill="1" applyBorder="1" applyAlignment="1" applyProtection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</xf>
    <xf numFmtId="4" fontId="0" fillId="2" borderId="33" xfId="0" applyNumberFormat="1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center"/>
    </xf>
    <xf numFmtId="4" fontId="0" fillId="2" borderId="3" xfId="0" applyNumberFormat="1" applyFill="1" applyBorder="1" applyAlignment="1" applyProtection="1">
      <alignment horizontal="center"/>
    </xf>
    <xf numFmtId="4" fontId="0" fillId="2" borderId="4" xfId="0" applyNumberFormat="1" applyFill="1" applyBorder="1" applyAlignment="1" applyProtection="1">
      <alignment horizontal="center"/>
    </xf>
    <xf numFmtId="4" fontId="0" fillId="2" borderId="30" xfId="0" applyNumberForma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0" fillId="2" borderId="5" xfId="0" applyNumberFormat="1" applyFill="1" applyBorder="1" applyAlignment="1" applyProtection="1">
      <alignment horizontal="center"/>
    </xf>
    <xf numFmtId="4" fontId="0" fillId="2" borderId="6" xfId="0" applyNumberFormat="1" applyFill="1" applyBorder="1" applyAlignment="1" applyProtection="1">
      <alignment horizontal="center"/>
    </xf>
    <xf numFmtId="4" fontId="0" fillId="2" borderId="31" xfId="0" applyNumberFormat="1" applyFill="1" applyBorder="1" applyAlignment="1" applyProtection="1">
      <alignment horizontal="center"/>
    </xf>
    <xf numFmtId="4" fontId="0" fillId="2" borderId="32" xfId="0" applyNumberFormat="1" applyFill="1" applyBorder="1" applyAlignment="1" applyProtection="1">
      <alignment horizontal="center"/>
    </xf>
    <xf numFmtId="4" fontId="0" fillId="2" borderId="20" xfId="0" applyNumberFormat="1" applyFill="1" applyBorder="1" applyAlignment="1" applyProtection="1">
      <alignment horizontal="center"/>
    </xf>
    <xf numFmtId="4" fontId="0" fillId="2" borderId="21" xfId="0" applyNumberFormat="1" applyFill="1" applyBorder="1" applyAlignment="1" applyProtection="1">
      <alignment horizontal="center"/>
    </xf>
    <xf numFmtId="4" fontId="0" fillId="2" borderId="22" xfId="0" applyNumberFormat="1" applyFill="1" applyBorder="1" applyAlignment="1" applyProtection="1">
      <alignment horizontal="center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/>
    </xf>
    <xf numFmtId="0" fontId="0" fillId="0" borderId="0" xfId="0" applyFont="1" applyFill="1" applyProtection="1">
      <protection locked="0"/>
    </xf>
    <xf numFmtId="0" fontId="38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/>
    </xf>
    <xf numFmtId="0" fontId="5" fillId="10" borderId="96" xfId="0" applyNumberFormat="1" applyFont="1" applyFill="1" applyBorder="1" applyAlignment="1" applyProtection="1">
      <alignment horizontal="left" vertical="center"/>
    </xf>
    <xf numFmtId="0" fontId="23" fillId="10" borderId="115" xfId="0" applyNumberFormat="1" applyFont="1" applyFill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 wrapText="1"/>
    </xf>
    <xf numFmtId="0" fontId="1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wrapText="1"/>
    </xf>
    <xf numFmtId="0" fontId="3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left" vertical="center"/>
    </xf>
    <xf numFmtId="0" fontId="3" fillId="0" borderId="24" xfId="0" applyNumberFormat="1" applyFont="1" applyBorder="1" applyAlignment="1" applyProtection="1">
      <alignment horizontal="left" vertical="center"/>
    </xf>
    <xf numFmtId="0" fontId="19" fillId="0" borderId="24" xfId="0" applyNumberFormat="1" applyFont="1" applyBorder="1" applyProtection="1"/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0" fontId="2" fillId="10" borderId="0" xfId="0" applyFont="1" applyFill="1" applyProtection="1"/>
    <xf numFmtId="0" fontId="24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4" fillId="0" borderId="74" xfId="0" applyFont="1" applyFill="1" applyBorder="1" applyAlignment="1" applyProtection="1">
      <alignment horizontal="center"/>
    </xf>
    <xf numFmtId="164" fontId="4" fillId="0" borderId="74" xfId="0" applyNumberFormat="1" applyFont="1" applyFill="1" applyBorder="1" applyAlignment="1" applyProtection="1">
      <alignment horizontal="center"/>
    </xf>
    <xf numFmtId="0" fontId="4" fillId="0" borderId="74" xfId="0" applyFont="1" applyFill="1" applyBorder="1" applyAlignment="1" applyProtection="1">
      <alignment horizontal="center" wrapText="1"/>
    </xf>
    <xf numFmtId="0" fontId="12" fillId="5" borderId="127" xfId="0" applyFont="1" applyFill="1" applyBorder="1" applyAlignment="1" applyProtection="1">
      <alignment horizontal="center"/>
    </xf>
    <xf numFmtId="164" fontId="12" fillId="5" borderId="145" xfId="0" applyNumberFormat="1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left"/>
    </xf>
    <xf numFmtId="0" fontId="12" fillId="5" borderId="2" xfId="0" applyFont="1" applyFill="1" applyBorder="1" applyAlignment="1" applyProtection="1">
      <alignment horizontal="center"/>
    </xf>
    <xf numFmtId="4" fontId="12" fillId="5" borderId="2" xfId="0" applyNumberFormat="1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</xf>
    <xf numFmtId="0" fontId="0" fillId="0" borderId="62" xfId="0" applyFont="1" applyFill="1" applyBorder="1" applyAlignment="1" applyProtection="1">
      <alignment horizontal="center"/>
    </xf>
    <xf numFmtId="164" fontId="12" fillId="5" borderId="102" xfId="0" applyNumberFormat="1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left"/>
    </xf>
    <xf numFmtId="164" fontId="12" fillId="5" borderId="1" xfId="0" applyNumberFormat="1" applyFont="1" applyFill="1" applyBorder="1" applyAlignment="1" applyProtection="1">
      <alignment horizontal="center"/>
    </xf>
    <xf numFmtId="0" fontId="0" fillId="0" borderId="127" xfId="0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center"/>
    </xf>
    <xf numFmtId="4" fontId="12" fillId="5" borderId="1" xfId="0" applyNumberFormat="1" applyFont="1" applyFill="1" applyBorder="1" applyAlignment="1" applyProtection="1">
      <alignment horizontal="center"/>
    </xf>
    <xf numFmtId="0" fontId="12" fillId="5" borderId="6" xfId="0" applyFont="1" applyFill="1" applyBorder="1" applyAlignment="1" applyProtection="1">
      <alignment horizontal="center"/>
    </xf>
    <xf numFmtId="0" fontId="1" fillId="0" borderId="97" xfId="0" applyNumberFormat="1" applyFont="1" applyBorder="1" applyAlignment="1" applyProtection="1">
      <alignment horizontal="left" vertical="center" wrapText="1"/>
    </xf>
    <xf numFmtId="0" fontId="1" fillId="0" borderId="116" xfId="0" applyNumberFormat="1" applyFont="1" applyBorder="1" applyAlignment="1" applyProtection="1">
      <alignment horizontal="left" vertical="center" wrapText="1"/>
    </xf>
    <xf numFmtId="0" fontId="1" fillId="0" borderId="137" xfId="0" applyNumberFormat="1" applyFont="1" applyBorder="1" applyAlignment="1" applyProtection="1">
      <alignment horizontal="left" vertical="center" wrapText="1"/>
    </xf>
    <xf numFmtId="0" fontId="3" fillId="0" borderId="0" xfId="0" applyNumberFormat="1" applyFont="1" applyBorder="1" applyAlignment="1" applyProtection="1">
      <alignment horizontal="left" vertical="center" wrapText="1"/>
    </xf>
    <xf numFmtId="0" fontId="27" fillId="9" borderId="96" xfId="0" applyFont="1" applyFill="1" applyBorder="1" applyAlignment="1" applyProtection="1">
      <alignment horizontal="center" wrapText="1"/>
    </xf>
    <xf numFmtId="0" fontId="27" fillId="9" borderId="115" xfId="0" applyFont="1" applyFill="1" applyBorder="1" applyAlignment="1" applyProtection="1">
      <alignment horizontal="center" wrapText="1"/>
    </xf>
    <xf numFmtId="0" fontId="27" fillId="9" borderId="123" xfId="0" applyFont="1" applyFill="1" applyBorder="1" applyAlignment="1" applyProtection="1">
      <alignment horizontal="center"/>
    </xf>
    <xf numFmtId="0" fontId="27" fillId="9" borderId="124" xfId="0" applyFont="1" applyFill="1" applyBorder="1" applyAlignment="1" applyProtection="1">
      <alignment horizontal="center"/>
    </xf>
    <xf numFmtId="0" fontId="27" fillId="9" borderId="12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/>
    </xf>
    <xf numFmtId="0" fontId="27" fillId="9" borderId="138" xfId="0" applyFont="1" applyFill="1" applyBorder="1" applyAlignment="1" applyProtection="1">
      <alignment horizontal="center"/>
    </xf>
    <xf numFmtId="0" fontId="27" fillId="9" borderId="115" xfId="0" applyFont="1" applyFill="1" applyBorder="1" applyAlignment="1" applyProtection="1">
      <alignment horizontal="center"/>
    </xf>
    <xf numFmtId="0" fontId="0" fillId="0" borderId="96" xfId="0" applyFill="1" applyBorder="1" applyAlignment="1">
      <alignment horizontal="center"/>
    </xf>
    <xf numFmtId="0" fontId="0" fillId="0" borderId="138" xfId="0" applyFill="1" applyBorder="1" applyAlignment="1">
      <alignment horizontal="center"/>
    </xf>
    <xf numFmtId="0" fontId="36" fillId="0" borderId="0" xfId="0" applyFont="1" applyAlignment="1" applyProtection="1">
      <alignment horizontal="left" wrapText="1"/>
    </xf>
    <xf numFmtId="0" fontId="37" fillId="0" borderId="139" xfId="0" applyFont="1" applyBorder="1" applyAlignment="1" applyProtection="1">
      <alignment horizontal="center" vertical="center"/>
      <protection locked="0"/>
    </xf>
    <xf numFmtId="0" fontId="0" fillId="0" borderId="139" xfId="0" applyFill="1" applyBorder="1" applyAlignment="1" applyProtection="1">
      <alignment horizontal="center" wrapText="1"/>
      <protection locked="0"/>
    </xf>
    <xf numFmtId="0" fontId="38" fillId="0" borderId="0" xfId="0" applyFont="1" applyFill="1" applyAlignment="1" applyProtection="1">
      <alignment horizontal="left" wrapText="1"/>
    </xf>
    <xf numFmtId="0" fontId="33" fillId="0" borderId="0" xfId="0" applyFont="1" applyAlignment="1" applyProtection="1">
      <alignment horizontal="center" vertical="center" wrapText="1"/>
      <protection locked="0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129" xfId="0" applyFont="1" applyFill="1" applyBorder="1" applyAlignment="1" applyProtection="1">
      <alignment horizontal="center" vertical="center"/>
    </xf>
    <xf numFmtId="0" fontId="20" fillId="5" borderId="96" xfId="0" applyFont="1" applyFill="1" applyBorder="1" applyAlignment="1" applyProtection="1">
      <alignment horizontal="center"/>
    </xf>
    <xf numFmtId="0" fontId="20" fillId="5" borderId="138" xfId="0" applyFont="1" applyFill="1" applyBorder="1" applyAlignment="1" applyProtection="1">
      <alignment horizontal="center"/>
    </xf>
    <xf numFmtId="0" fontId="20" fillId="5" borderId="11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20" fillId="2" borderId="140" xfId="0" applyFont="1" applyFill="1" applyBorder="1" applyAlignment="1" applyProtection="1">
      <alignment horizontal="center" vertical="center" wrapText="1"/>
    </xf>
    <xf numFmtId="0" fontId="20" fillId="2" borderId="141" xfId="0" applyFont="1" applyFill="1" applyBorder="1" applyAlignment="1" applyProtection="1">
      <alignment horizontal="center" vertical="center" wrapText="1"/>
    </xf>
    <xf numFmtId="0" fontId="20" fillId="0" borderId="96" xfId="0" applyFont="1" applyBorder="1" applyAlignment="1" applyProtection="1">
      <alignment horizontal="center"/>
    </xf>
    <xf numFmtId="0" fontId="20" fillId="0" borderId="138" xfId="0" applyFont="1" applyBorder="1" applyAlignment="1" applyProtection="1">
      <alignment horizontal="center"/>
    </xf>
    <xf numFmtId="0" fontId="20" fillId="0" borderId="115" xfId="0" applyFont="1" applyBorder="1" applyAlignment="1" applyProtection="1">
      <alignment horizontal="center"/>
    </xf>
    <xf numFmtId="4" fontId="21" fillId="8" borderId="124" xfId="0" applyNumberFormat="1" applyFont="1" applyFill="1" applyBorder="1" applyAlignment="1" applyProtection="1">
      <alignment horizontal="center" vertical="center"/>
    </xf>
    <xf numFmtId="0" fontId="21" fillId="8" borderId="124" xfId="0" applyFont="1" applyFill="1" applyBorder="1" applyAlignment="1" applyProtection="1">
      <alignment horizontal="center" vertical="center"/>
    </xf>
    <xf numFmtId="0" fontId="21" fillId="8" borderId="125" xfId="0" applyFont="1" applyFill="1" applyBorder="1" applyAlignment="1" applyProtection="1">
      <alignment horizontal="center" vertical="center"/>
    </xf>
    <xf numFmtId="0" fontId="34" fillId="0" borderId="135" xfId="0" applyFont="1" applyFill="1" applyBorder="1" applyAlignment="1" applyProtection="1">
      <alignment horizontal="center" vertical="center" wrapText="1"/>
    </xf>
    <xf numFmtId="0" fontId="34" fillId="0" borderId="142" xfId="0" applyFont="1" applyFill="1" applyBorder="1" applyAlignment="1" applyProtection="1">
      <alignment horizontal="center" vertical="center" wrapText="1"/>
    </xf>
    <xf numFmtId="0" fontId="20" fillId="0" borderId="136" xfId="0" applyFont="1" applyFill="1" applyBorder="1" applyAlignment="1" applyProtection="1">
      <alignment horizontal="center" vertical="center" wrapText="1"/>
    </xf>
    <xf numFmtId="0" fontId="20" fillId="0" borderId="109" xfId="0" applyFont="1" applyFill="1" applyBorder="1" applyAlignment="1" applyProtection="1">
      <alignment horizontal="center" vertical="center" wrapText="1"/>
    </xf>
    <xf numFmtId="0" fontId="20" fillId="6" borderId="136" xfId="0" applyFont="1" applyFill="1" applyBorder="1" applyAlignment="1" applyProtection="1">
      <alignment horizontal="center" vertical="center" wrapText="1"/>
    </xf>
    <xf numFmtId="0" fontId="20" fillId="6" borderId="109" xfId="0" applyFont="1" applyFill="1" applyBorder="1" applyAlignment="1" applyProtection="1">
      <alignment horizontal="center" vertical="center" wrapText="1"/>
    </xf>
    <xf numFmtId="0" fontId="20" fillId="7" borderId="136" xfId="0" applyFont="1" applyFill="1" applyBorder="1" applyAlignment="1" applyProtection="1">
      <alignment horizontal="center" vertical="center" wrapText="1"/>
    </xf>
    <xf numFmtId="0" fontId="20" fillId="7" borderId="109" xfId="0" applyFont="1" applyFill="1" applyBorder="1" applyAlignment="1" applyProtection="1">
      <alignment horizontal="center" vertical="center" wrapText="1"/>
    </xf>
    <xf numFmtId="4" fontId="21" fillId="8" borderId="133" xfId="0" applyNumberFormat="1" applyFont="1" applyFill="1" applyBorder="1" applyAlignment="1" applyProtection="1">
      <alignment horizontal="center" vertical="center"/>
    </xf>
    <xf numFmtId="0" fontId="21" fillId="8" borderId="133" xfId="0" applyFont="1" applyFill="1" applyBorder="1" applyAlignment="1" applyProtection="1">
      <alignment horizontal="center" vertical="center"/>
    </xf>
    <xf numFmtId="0" fontId="21" fillId="8" borderId="134" xfId="0" applyFont="1" applyFill="1" applyBorder="1" applyAlignment="1" applyProtection="1">
      <alignment horizontal="center" vertical="center"/>
    </xf>
    <xf numFmtId="0" fontId="20" fillId="8" borderId="143" xfId="0" applyFont="1" applyFill="1" applyBorder="1" applyAlignment="1" applyProtection="1">
      <alignment horizontal="center" vertical="center" wrapText="1"/>
    </xf>
    <xf numFmtId="0" fontId="20" fillId="8" borderId="116" xfId="0" applyFont="1" applyFill="1" applyBorder="1" applyAlignment="1" applyProtection="1">
      <alignment horizontal="center" vertical="center" wrapText="1"/>
    </xf>
    <xf numFmtId="0" fontId="20" fillId="8" borderId="137" xfId="0" applyFont="1" applyFill="1" applyBorder="1" applyAlignment="1" applyProtection="1">
      <alignment horizontal="center" vertical="center" wrapText="1"/>
    </xf>
    <xf numFmtId="0" fontId="20" fillId="8" borderId="69" xfId="0" applyFont="1" applyFill="1" applyBorder="1" applyAlignment="1" applyProtection="1">
      <alignment horizontal="center" vertical="center" wrapText="1"/>
    </xf>
    <xf numFmtId="0" fontId="20" fillId="8" borderId="95" xfId="0" applyFont="1" applyFill="1" applyBorder="1" applyAlignment="1" applyProtection="1">
      <alignment horizontal="center" vertical="center" wrapText="1"/>
    </xf>
    <xf numFmtId="0" fontId="20" fillId="8" borderId="144" xfId="0" applyFont="1" applyFill="1" applyBorder="1" applyAlignment="1" applyProtection="1">
      <alignment horizontal="center" vertical="center" wrapText="1"/>
    </xf>
  </cellXfs>
  <cellStyles count="1">
    <cellStyle name="Navadno" xfId="0" builtinId="0"/>
  </cellStyles>
  <dxfs count="5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Normal="100" workbookViewId="0">
      <selection activeCell="I1" sqref="I1"/>
    </sheetView>
  </sheetViews>
  <sheetFormatPr defaultRowHeight="12.75" x14ac:dyDescent="0.2"/>
  <cols>
    <col min="1" max="1" width="7.7109375" style="257" customWidth="1"/>
    <col min="2" max="2" width="31.5703125" style="258" customWidth="1"/>
    <col min="3" max="3" width="9" style="257" bestFit="1" customWidth="1"/>
    <col min="4" max="4" width="8.85546875" style="257" customWidth="1"/>
    <col min="5" max="5" width="11.5703125" style="258" customWidth="1"/>
    <col min="6" max="6" width="11.28515625" style="258" customWidth="1"/>
    <col min="7" max="7" width="20.7109375" style="258" customWidth="1"/>
    <col min="8" max="8" width="11.28515625" style="258" customWidth="1"/>
    <col min="9" max="9" width="9.7109375" style="258" customWidth="1"/>
    <col min="10" max="10" width="8.85546875" style="258" customWidth="1"/>
    <col min="11" max="11" width="44.140625" style="258" customWidth="1"/>
    <col min="12" max="12" width="10.42578125" style="258" customWidth="1"/>
    <col min="13" max="13" width="5.42578125" style="258" customWidth="1"/>
    <col min="14" max="14" width="9.140625" style="258" customWidth="1"/>
    <col min="15" max="15" width="20.28515625" style="258" customWidth="1"/>
    <col min="16" max="16384" width="9.140625" style="258"/>
  </cols>
  <sheetData>
    <row r="1" spans="1:15" ht="32.25" customHeight="1" x14ac:dyDescent="0.2">
      <c r="A1" s="268"/>
      <c r="B1" s="400" t="s">
        <v>186</v>
      </c>
      <c r="C1" s="401"/>
      <c r="D1" s="401"/>
      <c r="E1" s="402"/>
      <c r="G1" s="377"/>
      <c r="H1" s="377"/>
    </row>
    <row r="2" spans="1:15" ht="21.75" customHeight="1" thickBot="1" x14ac:dyDescent="0.25">
      <c r="A2" s="268"/>
      <c r="B2" s="269">
        <f>D7</f>
        <v>2024</v>
      </c>
      <c r="C2" s="270"/>
      <c r="D2" s="270"/>
      <c r="E2" s="271"/>
      <c r="G2" s="377"/>
      <c r="H2" s="377"/>
    </row>
    <row r="3" spans="1:15" x14ac:dyDescent="0.2">
      <c r="A3" s="268"/>
      <c r="B3" s="135"/>
      <c r="C3" s="268"/>
      <c r="D3" s="268"/>
      <c r="E3" s="135"/>
    </row>
    <row r="4" spans="1:15" ht="13.5" thickBot="1" x14ac:dyDescent="0.25"/>
    <row r="5" spans="1:15" ht="18.75" thickBot="1" x14ac:dyDescent="0.25">
      <c r="B5" s="286" t="s">
        <v>187</v>
      </c>
      <c r="C5" s="366" t="s">
        <v>212</v>
      </c>
      <c r="D5" s="367"/>
    </row>
    <row r="6" spans="1:15" ht="13.5" thickBot="1" x14ac:dyDescent="0.25">
      <c r="B6" s="135"/>
      <c r="C6" s="272"/>
      <c r="D6" s="272"/>
      <c r="E6" s="135"/>
      <c r="F6" s="135"/>
    </row>
    <row r="7" spans="1:15" ht="18.75" thickBot="1" x14ac:dyDescent="0.25">
      <c r="B7" s="273" t="s">
        <v>185</v>
      </c>
      <c r="C7" s="274"/>
      <c r="D7" s="275">
        <v>2024</v>
      </c>
      <c r="E7" s="135"/>
      <c r="F7" s="135"/>
    </row>
    <row r="8" spans="1:15" ht="18" x14ac:dyDescent="0.2">
      <c r="B8" s="273"/>
      <c r="C8" s="274"/>
      <c r="D8" s="274"/>
      <c r="E8" s="276"/>
      <c r="F8" s="135"/>
    </row>
    <row r="9" spans="1:15" ht="19.5" customHeight="1" x14ac:dyDescent="0.2">
      <c r="B9" s="273" t="s">
        <v>38</v>
      </c>
      <c r="C9" s="272"/>
      <c r="D9" s="272"/>
      <c r="E9" s="135"/>
      <c r="F9" s="277"/>
    </row>
    <row r="10" spans="1:15" ht="19.5" customHeight="1" x14ac:dyDescent="0.2">
      <c r="B10" s="273"/>
      <c r="C10" s="272"/>
      <c r="D10" s="272"/>
      <c r="E10" s="135"/>
      <c r="F10" s="277"/>
    </row>
    <row r="11" spans="1:15" ht="63.75" x14ac:dyDescent="0.2">
      <c r="A11" s="278" t="s">
        <v>37</v>
      </c>
      <c r="B11" s="279" t="s">
        <v>0</v>
      </c>
      <c r="C11" s="280" t="s">
        <v>68</v>
      </c>
      <c r="D11" s="280" t="s">
        <v>188</v>
      </c>
      <c r="E11" s="281" t="s">
        <v>67</v>
      </c>
      <c r="F11" s="281" t="s">
        <v>66</v>
      </c>
      <c r="G11" s="282" t="s">
        <v>65</v>
      </c>
      <c r="H11" s="213" t="s">
        <v>69</v>
      </c>
      <c r="I11" s="283"/>
      <c r="J11" s="278" t="s">
        <v>37</v>
      </c>
      <c r="K11" s="284" t="s">
        <v>45</v>
      </c>
      <c r="L11" s="285" t="s">
        <v>83</v>
      </c>
      <c r="M11" s="378"/>
      <c r="O11" s="379" t="s">
        <v>82</v>
      </c>
    </row>
    <row r="12" spans="1:15" s="263" customFormat="1" ht="15.75" x14ac:dyDescent="0.2">
      <c r="A12" s="259">
        <v>1</v>
      </c>
      <c r="B12" s="48"/>
      <c r="C12" s="48"/>
      <c r="D12" s="48"/>
      <c r="E12" s="134"/>
      <c r="F12" s="134"/>
      <c r="G12" s="134"/>
      <c r="H12" s="368" t="str">
        <f>IF(E12+F12+G12=0," ",IF(E12+F12+G12=100,100, "NI OK"))</f>
        <v xml:space="preserve"> </v>
      </c>
      <c r="I12" s="260"/>
      <c r="J12" s="259">
        <v>1</v>
      </c>
      <c r="K12" s="133"/>
      <c r="L12" s="48"/>
      <c r="M12" s="260"/>
      <c r="N12" s="261" t="s">
        <v>70</v>
      </c>
      <c r="O12" s="262" t="s">
        <v>72</v>
      </c>
    </row>
    <row r="13" spans="1:15" s="263" customFormat="1" ht="15.75" x14ac:dyDescent="0.2">
      <c r="A13" s="259">
        <v>2</v>
      </c>
      <c r="B13" s="48"/>
      <c r="C13" s="48"/>
      <c r="D13" s="48"/>
      <c r="E13" s="134"/>
      <c r="F13" s="134"/>
      <c r="G13" s="134"/>
      <c r="H13" s="368" t="str">
        <f>IF(E13+F13+G13=0," ",IF(E13+F13+G13=100,100, "NI OK"))</f>
        <v xml:space="preserve"> </v>
      </c>
      <c r="I13" s="260"/>
      <c r="J13" s="259">
        <v>2</v>
      </c>
      <c r="K13" s="133"/>
      <c r="L13" s="48"/>
      <c r="M13" s="260"/>
      <c r="N13" s="264" t="s">
        <v>71</v>
      </c>
      <c r="O13" s="262" t="s">
        <v>73</v>
      </c>
    </row>
    <row r="14" spans="1:15" s="263" customFormat="1" ht="15.75" x14ac:dyDescent="0.2">
      <c r="A14" s="259">
        <v>3</v>
      </c>
      <c r="B14" s="48"/>
      <c r="C14" s="48"/>
      <c r="D14" s="48"/>
      <c r="E14" s="134"/>
      <c r="F14" s="134"/>
      <c r="G14" s="134"/>
      <c r="H14" s="368" t="str">
        <f t="shared" ref="H14:H26" si="0">IF(E14+F14+G14=0," ",IF(E14+F14+G14=100,100, "NI OK"))</f>
        <v xml:space="preserve"> </v>
      </c>
      <c r="I14" s="260"/>
      <c r="J14" s="259">
        <v>3</v>
      </c>
      <c r="K14" s="133"/>
      <c r="L14" s="48"/>
      <c r="M14" s="260"/>
    </row>
    <row r="15" spans="1:15" s="263" customFormat="1" ht="15.75" x14ac:dyDescent="0.2">
      <c r="A15" s="259">
        <v>4</v>
      </c>
      <c r="B15" s="48"/>
      <c r="C15" s="48"/>
      <c r="D15" s="48"/>
      <c r="E15" s="134"/>
      <c r="F15" s="134"/>
      <c r="G15" s="134"/>
      <c r="H15" s="368" t="str">
        <f>IF(E15+F15+G15=0," ",IF(E15+F15+G15=100,100, "NI OK"))</f>
        <v xml:space="preserve"> </v>
      </c>
      <c r="I15" s="260"/>
      <c r="J15" s="259">
        <v>4</v>
      </c>
      <c r="K15" s="133"/>
      <c r="L15" s="48"/>
      <c r="M15" s="260"/>
    </row>
    <row r="16" spans="1:15" s="263" customFormat="1" ht="15.75" x14ac:dyDescent="0.2">
      <c r="A16" s="259">
        <v>5</v>
      </c>
      <c r="B16" s="48"/>
      <c r="C16" s="48"/>
      <c r="D16" s="48"/>
      <c r="E16" s="134"/>
      <c r="F16" s="134"/>
      <c r="G16" s="134"/>
      <c r="H16" s="368" t="str">
        <f t="shared" si="0"/>
        <v xml:space="preserve"> </v>
      </c>
      <c r="I16" s="260"/>
      <c r="J16" s="259">
        <v>5</v>
      </c>
      <c r="K16" s="133"/>
      <c r="L16" s="48"/>
      <c r="M16" s="260"/>
    </row>
    <row r="17" spans="1:13" s="263" customFormat="1" ht="15.75" x14ac:dyDescent="0.2">
      <c r="A17" s="259">
        <v>6</v>
      </c>
      <c r="B17" s="48"/>
      <c r="C17" s="48"/>
      <c r="D17" s="48"/>
      <c r="E17" s="134"/>
      <c r="F17" s="134"/>
      <c r="G17" s="134"/>
      <c r="H17" s="368" t="str">
        <f t="shared" si="0"/>
        <v xml:space="preserve"> </v>
      </c>
      <c r="I17" s="260"/>
      <c r="J17" s="259">
        <v>6</v>
      </c>
      <c r="K17" s="133"/>
      <c r="L17" s="48"/>
      <c r="M17" s="260"/>
    </row>
    <row r="18" spans="1:13" s="263" customFormat="1" ht="15.75" x14ac:dyDescent="0.2">
      <c r="A18" s="259">
        <v>7</v>
      </c>
      <c r="B18" s="48"/>
      <c r="C18" s="48"/>
      <c r="D18" s="48"/>
      <c r="E18" s="134"/>
      <c r="F18" s="134"/>
      <c r="G18" s="134"/>
      <c r="H18" s="368" t="str">
        <f t="shared" si="0"/>
        <v xml:space="preserve"> </v>
      </c>
      <c r="I18" s="260"/>
      <c r="J18" s="259">
        <v>7</v>
      </c>
      <c r="K18" s="133"/>
      <c r="L18" s="48"/>
      <c r="M18" s="260"/>
    </row>
    <row r="19" spans="1:13" s="263" customFormat="1" ht="15.75" x14ac:dyDescent="0.2">
      <c r="A19" s="259">
        <v>8</v>
      </c>
      <c r="B19" s="48"/>
      <c r="C19" s="48"/>
      <c r="D19" s="48"/>
      <c r="E19" s="134"/>
      <c r="F19" s="134"/>
      <c r="G19" s="134"/>
      <c r="H19" s="368" t="str">
        <f t="shared" si="0"/>
        <v xml:space="preserve"> </v>
      </c>
      <c r="I19" s="260"/>
      <c r="J19" s="259">
        <v>8</v>
      </c>
      <c r="K19" s="133"/>
      <c r="L19" s="48"/>
      <c r="M19" s="260"/>
    </row>
    <row r="20" spans="1:13" s="263" customFormat="1" ht="15.75" x14ac:dyDescent="0.2">
      <c r="A20" s="259">
        <v>9</v>
      </c>
      <c r="B20" s="48"/>
      <c r="C20" s="48"/>
      <c r="D20" s="48"/>
      <c r="E20" s="134"/>
      <c r="F20" s="134"/>
      <c r="G20" s="134"/>
      <c r="H20" s="368" t="str">
        <f t="shared" si="0"/>
        <v xml:space="preserve"> </v>
      </c>
      <c r="I20" s="260"/>
      <c r="J20" s="259">
        <v>9</v>
      </c>
      <c r="K20" s="133"/>
      <c r="L20" s="48"/>
      <c r="M20" s="260"/>
    </row>
    <row r="21" spans="1:13" s="263" customFormat="1" ht="15.75" x14ac:dyDescent="0.2">
      <c r="A21" s="259">
        <v>10</v>
      </c>
      <c r="B21" s="48"/>
      <c r="C21" s="48"/>
      <c r="D21" s="48"/>
      <c r="E21" s="134"/>
      <c r="F21" s="134"/>
      <c r="G21" s="134"/>
      <c r="H21" s="368" t="str">
        <f t="shared" si="0"/>
        <v xml:space="preserve"> </v>
      </c>
      <c r="I21" s="260"/>
      <c r="J21" s="259">
        <v>10</v>
      </c>
      <c r="K21" s="133"/>
      <c r="L21" s="48"/>
      <c r="M21" s="260"/>
    </row>
    <row r="22" spans="1:13" s="263" customFormat="1" ht="15.75" x14ac:dyDescent="0.2">
      <c r="A22" s="259">
        <v>11</v>
      </c>
      <c r="B22" s="48"/>
      <c r="C22" s="48"/>
      <c r="D22" s="48"/>
      <c r="E22" s="134"/>
      <c r="F22" s="134"/>
      <c r="G22" s="134"/>
      <c r="H22" s="368" t="str">
        <f t="shared" si="0"/>
        <v xml:space="preserve"> </v>
      </c>
      <c r="I22" s="260"/>
      <c r="J22" s="259">
        <v>11</v>
      </c>
      <c r="K22" s="133"/>
      <c r="L22" s="48"/>
      <c r="M22" s="260"/>
    </row>
    <row r="23" spans="1:13" s="263" customFormat="1" ht="15.75" x14ac:dyDescent="0.2">
      <c r="A23" s="259">
        <v>12</v>
      </c>
      <c r="B23" s="48"/>
      <c r="C23" s="48"/>
      <c r="D23" s="48"/>
      <c r="E23" s="134"/>
      <c r="F23" s="134"/>
      <c r="G23" s="134"/>
      <c r="H23" s="368" t="str">
        <f t="shared" si="0"/>
        <v xml:space="preserve"> </v>
      </c>
      <c r="I23" s="260"/>
      <c r="J23" s="259">
        <v>12</v>
      </c>
      <c r="K23" s="133"/>
      <c r="L23" s="48"/>
      <c r="M23" s="260"/>
    </row>
    <row r="24" spans="1:13" s="263" customFormat="1" ht="15.75" x14ac:dyDescent="0.2">
      <c r="A24" s="259">
        <v>13</v>
      </c>
      <c r="B24" s="48"/>
      <c r="C24" s="48"/>
      <c r="D24" s="48"/>
      <c r="E24" s="134"/>
      <c r="F24" s="134"/>
      <c r="G24" s="134"/>
      <c r="H24" s="368" t="str">
        <f t="shared" si="0"/>
        <v xml:space="preserve"> </v>
      </c>
      <c r="I24" s="260"/>
      <c r="J24" s="259">
        <v>13</v>
      </c>
      <c r="K24" s="133"/>
      <c r="L24" s="48"/>
      <c r="M24" s="260"/>
    </row>
    <row r="25" spans="1:13" s="263" customFormat="1" ht="15.75" x14ac:dyDescent="0.2">
      <c r="A25" s="259">
        <v>14</v>
      </c>
      <c r="B25" s="48"/>
      <c r="C25" s="48"/>
      <c r="D25" s="48"/>
      <c r="E25" s="134"/>
      <c r="F25" s="134"/>
      <c r="G25" s="134"/>
      <c r="H25" s="368" t="str">
        <f t="shared" si="0"/>
        <v xml:space="preserve"> </v>
      </c>
      <c r="I25" s="260"/>
      <c r="J25" s="259">
        <v>14</v>
      </c>
      <c r="K25" s="133"/>
      <c r="L25" s="48"/>
      <c r="M25" s="260"/>
    </row>
    <row r="26" spans="1:13" s="263" customFormat="1" ht="15.75" x14ac:dyDescent="0.2">
      <c r="A26" s="259">
        <v>15</v>
      </c>
      <c r="B26" s="48"/>
      <c r="C26" s="48"/>
      <c r="D26" s="48"/>
      <c r="E26" s="134"/>
      <c r="F26" s="134"/>
      <c r="G26" s="134"/>
      <c r="H26" s="368" t="str">
        <f t="shared" si="0"/>
        <v xml:space="preserve"> </v>
      </c>
      <c r="I26" s="260"/>
      <c r="J26" s="259">
        <v>15</v>
      </c>
      <c r="K26" s="133"/>
      <c r="L26" s="48"/>
      <c r="M26" s="260"/>
    </row>
    <row r="27" spans="1:13" ht="30.75" customHeight="1" x14ac:dyDescent="0.2">
      <c r="C27" s="265"/>
      <c r="D27" s="265"/>
      <c r="E27" s="266"/>
      <c r="F27" s="267"/>
      <c r="G27" s="266"/>
      <c r="H27" s="266"/>
    </row>
    <row r="28" spans="1:13" ht="62.25" customHeight="1" x14ac:dyDescent="0.2">
      <c r="A28" s="265"/>
      <c r="B28" s="403" t="s">
        <v>190</v>
      </c>
      <c r="C28" s="403"/>
      <c r="D28" s="403"/>
      <c r="E28" s="370"/>
      <c r="F28" s="370"/>
      <c r="G28" s="370"/>
      <c r="H28" s="370"/>
      <c r="I28" s="135"/>
      <c r="J28" s="135"/>
      <c r="K28" s="372" t="s">
        <v>191</v>
      </c>
    </row>
    <row r="29" spans="1:13" ht="18" customHeight="1" x14ac:dyDescent="0.2">
      <c r="A29" s="265"/>
      <c r="B29" s="373"/>
      <c r="C29" s="371"/>
      <c r="D29" s="371"/>
      <c r="E29" s="369"/>
      <c r="F29" s="374"/>
      <c r="G29" s="369"/>
      <c r="H29" s="369"/>
      <c r="I29" s="135"/>
      <c r="J29" s="135"/>
      <c r="K29" s="372"/>
    </row>
    <row r="30" spans="1:13" ht="18" x14ac:dyDescent="0.2">
      <c r="A30" s="265"/>
      <c r="B30" s="373"/>
      <c r="C30" s="268"/>
      <c r="D30" s="268"/>
      <c r="E30" s="135"/>
      <c r="F30" s="374"/>
      <c r="G30" s="369"/>
      <c r="H30" s="369"/>
      <c r="I30" s="135"/>
      <c r="J30" s="135"/>
      <c r="K30" s="375" t="s">
        <v>114</v>
      </c>
    </row>
    <row r="31" spans="1:13" ht="15" x14ac:dyDescent="0.2">
      <c r="B31" s="373"/>
      <c r="C31" s="268"/>
      <c r="D31" s="268"/>
      <c r="E31" s="135"/>
      <c r="F31" s="135"/>
      <c r="G31" s="135"/>
      <c r="H31" s="135"/>
      <c r="I31" s="135"/>
      <c r="J31" s="135"/>
      <c r="K31" s="376" t="s">
        <v>115</v>
      </c>
    </row>
    <row r="32" spans="1:13" ht="15" x14ac:dyDescent="0.2">
      <c r="B32" s="373"/>
      <c r="C32" s="268"/>
      <c r="D32" s="268"/>
      <c r="E32" s="135"/>
      <c r="F32" s="135"/>
      <c r="G32" s="135"/>
      <c r="H32" s="135"/>
      <c r="I32" s="135"/>
      <c r="J32" s="135"/>
      <c r="K32" s="375" t="s">
        <v>116</v>
      </c>
    </row>
    <row r="33" spans="2:11" ht="15" x14ac:dyDescent="0.2">
      <c r="B33" s="373"/>
      <c r="C33" s="268"/>
      <c r="D33" s="268"/>
      <c r="E33" s="135"/>
      <c r="F33" s="135"/>
      <c r="G33" s="135"/>
      <c r="H33" s="135"/>
      <c r="I33" s="135"/>
      <c r="J33" s="135"/>
      <c r="K33" s="375" t="s">
        <v>117</v>
      </c>
    </row>
    <row r="34" spans="2:11" ht="15" x14ac:dyDescent="0.2">
      <c r="B34" s="373"/>
      <c r="C34" s="268"/>
      <c r="D34" s="268"/>
      <c r="E34" s="135"/>
      <c r="F34" s="135"/>
      <c r="G34" s="135"/>
      <c r="H34" s="135"/>
      <c r="I34" s="135"/>
      <c r="J34" s="135"/>
      <c r="K34" s="375" t="s">
        <v>118</v>
      </c>
    </row>
    <row r="35" spans="2:11" ht="15" x14ac:dyDescent="0.2">
      <c r="B35" s="373"/>
      <c r="C35" s="268"/>
      <c r="D35" s="268"/>
      <c r="E35" s="135"/>
      <c r="F35" s="135"/>
      <c r="G35" s="135"/>
      <c r="H35" s="135"/>
      <c r="I35" s="135"/>
      <c r="J35" s="135"/>
      <c r="K35" s="375" t="s">
        <v>119</v>
      </c>
    </row>
    <row r="36" spans="2:11" ht="15" x14ac:dyDescent="0.2">
      <c r="B36" s="373"/>
      <c r="C36" s="268"/>
      <c r="D36" s="268"/>
      <c r="E36" s="135"/>
      <c r="F36" s="135"/>
      <c r="G36" s="135"/>
      <c r="H36" s="135"/>
      <c r="I36" s="135"/>
      <c r="J36" s="135"/>
      <c r="K36" s="375" t="s">
        <v>120</v>
      </c>
    </row>
    <row r="37" spans="2:11" ht="15" x14ac:dyDescent="0.2">
      <c r="B37" s="135"/>
      <c r="C37" s="268"/>
      <c r="D37" s="268"/>
      <c r="E37" s="135"/>
      <c r="F37" s="135"/>
      <c r="G37" s="135"/>
      <c r="H37" s="135"/>
      <c r="I37" s="135"/>
      <c r="J37" s="135"/>
      <c r="K37" s="375" t="s">
        <v>121</v>
      </c>
    </row>
    <row r="38" spans="2:11" ht="15" x14ac:dyDescent="0.2">
      <c r="B38" s="135"/>
      <c r="C38" s="268"/>
      <c r="D38" s="268"/>
      <c r="E38" s="135"/>
      <c r="F38" s="135"/>
      <c r="G38" s="135"/>
      <c r="H38" s="135"/>
      <c r="I38" s="135"/>
      <c r="J38" s="135"/>
      <c r="K38" s="375" t="s">
        <v>122</v>
      </c>
    </row>
    <row r="39" spans="2:11" ht="15" x14ac:dyDescent="0.2">
      <c r="B39" s="135"/>
      <c r="C39" s="268"/>
      <c r="D39" s="268"/>
      <c r="E39" s="135"/>
      <c r="F39" s="135"/>
      <c r="G39" s="135"/>
      <c r="H39" s="135"/>
      <c r="I39" s="135"/>
      <c r="J39" s="135"/>
      <c r="K39" s="375" t="s">
        <v>123</v>
      </c>
    </row>
    <row r="40" spans="2:11" ht="15" x14ac:dyDescent="0.2">
      <c r="B40" s="135"/>
      <c r="C40" s="268"/>
      <c r="D40" s="268"/>
      <c r="E40" s="135"/>
      <c r="F40" s="135"/>
      <c r="G40" s="135"/>
      <c r="H40" s="135"/>
      <c r="I40" s="135"/>
      <c r="J40" s="135"/>
      <c r="K40" s="375" t="s">
        <v>124</v>
      </c>
    </row>
    <row r="41" spans="2:11" ht="15" x14ac:dyDescent="0.2">
      <c r="B41" s="135"/>
      <c r="C41" s="268"/>
      <c r="D41" s="268"/>
      <c r="E41" s="135"/>
      <c r="F41" s="135"/>
      <c r="G41" s="135"/>
      <c r="H41" s="135"/>
      <c r="I41" s="135"/>
      <c r="J41" s="135"/>
      <c r="K41" s="375" t="s">
        <v>125</v>
      </c>
    </row>
    <row r="42" spans="2:11" ht="15" x14ac:dyDescent="0.2">
      <c r="B42" s="135"/>
      <c r="C42" s="268"/>
      <c r="D42" s="268"/>
      <c r="E42" s="135"/>
      <c r="F42" s="135"/>
      <c r="G42" s="135"/>
      <c r="H42" s="135"/>
      <c r="I42" s="135"/>
      <c r="J42" s="135"/>
      <c r="K42" s="375" t="s">
        <v>126</v>
      </c>
    </row>
    <row r="43" spans="2:11" ht="15" x14ac:dyDescent="0.2">
      <c r="B43" s="135"/>
      <c r="C43" s="268"/>
      <c r="D43" s="268"/>
      <c r="E43" s="135"/>
      <c r="F43" s="135"/>
      <c r="G43" s="135"/>
      <c r="H43" s="135"/>
      <c r="I43" s="135"/>
      <c r="J43" s="135"/>
      <c r="K43" s="375" t="s">
        <v>127</v>
      </c>
    </row>
    <row r="44" spans="2:11" ht="15" x14ac:dyDescent="0.2">
      <c r="B44" s="135"/>
      <c r="C44" s="268"/>
      <c r="D44" s="268"/>
      <c r="E44" s="135"/>
      <c r="F44" s="135"/>
      <c r="G44" s="135"/>
      <c r="H44" s="135"/>
      <c r="I44" s="135"/>
      <c r="J44" s="135"/>
      <c r="K44" s="375" t="s">
        <v>128</v>
      </c>
    </row>
    <row r="45" spans="2:11" ht="15" x14ac:dyDescent="0.2">
      <c r="B45" s="135"/>
      <c r="C45" s="268"/>
      <c r="D45" s="268"/>
      <c r="E45" s="135"/>
      <c r="F45" s="135"/>
      <c r="G45" s="135"/>
      <c r="H45" s="135"/>
      <c r="I45" s="135"/>
      <c r="J45" s="135"/>
      <c r="K45" s="375" t="s">
        <v>129</v>
      </c>
    </row>
    <row r="46" spans="2:11" ht="15" x14ac:dyDescent="0.2">
      <c r="B46" s="135"/>
      <c r="C46" s="268"/>
      <c r="D46" s="268"/>
      <c r="E46" s="135"/>
      <c r="F46" s="135"/>
      <c r="G46" s="135"/>
      <c r="H46" s="135"/>
      <c r="I46" s="135"/>
      <c r="J46" s="135"/>
      <c r="K46" s="375" t="s">
        <v>130</v>
      </c>
    </row>
    <row r="47" spans="2:11" ht="15" x14ac:dyDescent="0.2">
      <c r="B47" s="135"/>
      <c r="C47" s="268"/>
      <c r="D47" s="268"/>
      <c r="E47" s="135"/>
      <c r="F47" s="135"/>
      <c r="G47" s="135"/>
      <c r="H47" s="135"/>
      <c r="I47" s="135"/>
      <c r="J47" s="135"/>
      <c r="K47" s="375" t="s">
        <v>131</v>
      </c>
    </row>
    <row r="48" spans="2:11" ht="15" x14ac:dyDescent="0.2">
      <c r="B48" s="135"/>
      <c r="C48" s="268"/>
      <c r="D48" s="268"/>
      <c r="E48" s="135"/>
      <c r="F48" s="135"/>
      <c r="G48" s="135"/>
      <c r="H48" s="135"/>
      <c r="I48" s="135"/>
      <c r="J48" s="135"/>
      <c r="K48" s="375" t="s">
        <v>132</v>
      </c>
    </row>
    <row r="49" spans="2:11" ht="15" x14ac:dyDescent="0.2">
      <c r="B49" s="135"/>
      <c r="C49" s="268"/>
      <c r="D49" s="268"/>
      <c r="E49" s="135"/>
      <c r="F49" s="135"/>
      <c r="G49" s="135"/>
      <c r="H49" s="135"/>
      <c r="I49" s="135"/>
      <c r="J49" s="135"/>
      <c r="K49" s="375" t="s">
        <v>133</v>
      </c>
    </row>
    <row r="50" spans="2:11" ht="15" x14ac:dyDescent="0.2">
      <c r="B50" s="135"/>
      <c r="C50" s="268"/>
      <c r="D50" s="268"/>
      <c r="E50" s="135"/>
      <c r="F50" s="135"/>
      <c r="G50" s="135"/>
      <c r="H50" s="135"/>
      <c r="I50" s="135"/>
      <c r="J50" s="135"/>
      <c r="K50" s="375" t="s">
        <v>134</v>
      </c>
    </row>
    <row r="51" spans="2:11" ht="15" x14ac:dyDescent="0.2">
      <c r="B51" s="135"/>
      <c r="C51" s="268"/>
      <c r="D51" s="268"/>
      <c r="E51" s="135"/>
      <c r="F51" s="135"/>
      <c r="G51" s="135"/>
      <c r="H51" s="135"/>
      <c r="I51" s="135"/>
      <c r="J51" s="135"/>
      <c r="K51" s="375" t="s">
        <v>135</v>
      </c>
    </row>
    <row r="52" spans="2:11" ht="15" x14ac:dyDescent="0.2">
      <c r="B52" s="135"/>
      <c r="C52" s="268"/>
      <c r="D52" s="268"/>
      <c r="E52" s="135"/>
      <c r="F52" s="135"/>
      <c r="G52" s="135"/>
      <c r="H52" s="135"/>
      <c r="I52" s="135"/>
      <c r="J52" s="135"/>
      <c r="K52" s="375" t="s">
        <v>136</v>
      </c>
    </row>
    <row r="53" spans="2:11" ht="15" x14ac:dyDescent="0.2">
      <c r="B53" s="135"/>
      <c r="C53" s="268"/>
      <c r="D53" s="268"/>
      <c r="E53" s="135"/>
      <c r="F53" s="135"/>
      <c r="G53" s="135"/>
      <c r="H53" s="135"/>
      <c r="I53" s="135"/>
      <c r="J53" s="135"/>
      <c r="K53" s="375" t="s">
        <v>137</v>
      </c>
    </row>
    <row r="54" spans="2:11" ht="15" x14ac:dyDescent="0.2">
      <c r="B54" s="135"/>
      <c r="C54" s="268"/>
      <c r="D54" s="268"/>
      <c r="E54" s="135"/>
      <c r="F54" s="135"/>
      <c r="G54" s="135"/>
      <c r="H54" s="135"/>
      <c r="I54" s="135"/>
      <c r="J54" s="135"/>
      <c r="K54" s="375" t="s">
        <v>138</v>
      </c>
    </row>
    <row r="55" spans="2:11" ht="15" x14ac:dyDescent="0.2">
      <c r="B55" s="135"/>
      <c r="C55" s="268"/>
      <c r="D55" s="268"/>
      <c r="E55" s="135"/>
      <c r="F55" s="135"/>
      <c r="G55" s="135"/>
      <c r="H55" s="135"/>
      <c r="I55" s="135"/>
      <c r="J55" s="135"/>
      <c r="K55" s="375" t="s">
        <v>139</v>
      </c>
    </row>
    <row r="56" spans="2:11" ht="15" x14ac:dyDescent="0.2">
      <c r="B56" s="135"/>
      <c r="C56" s="268"/>
      <c r="D56" s="268"/>
      <c r="E56" s="135"/>
      <c r="F56" s="135"/>
      <c r="G56" s="135"/>
      <c r="H56" s="135"/>
      <c r="I56" s="135"/>
      <c r="J56" s="135"/>
      <c r="K56" s="375" t="s">
        <v>140</v>
      </c>
    </row>
    <row r="57" spans="2:11" ht="15" x14ac:dyDescent="0.2">
      <c r="B57" s="135"/>
      <c r="C57" s="268"/>
      <c r="D57" s="268"/>
      <c r="E57" s="135"/>
      <c r="F57" s="135"/>
      <c r="G57" s="135"/>
      <c r="H57" s="135"/>
      <c r="I57" s="135"/>
      <c r="J57" s="135"/>
      <c r="K57" s="375" t="s">
        <v>141</v>
      </c>
    </row>
    <row r="58" spans="2:11" ht="15" x14ac:dyDescent="0.2">
      <c r="B58" s="135"/>
      <c r="C58" s="268"/>
      <c r="D58" s="268"/>
      <c r="E58" s="135"/>
      <c r="F58" s="135"/>
      <c r="G58" s="135"/>
      <c r="H58" s="135"/>
      <c r="I58" s="135"/>
      <c r="J58" s="135"/>
      <c r="K58" s="375" t="s">
        <v>142</v>
      </c>
    </row>
    <row r="59" spans="2:11" ht="15" x14ac:dyDescent="0.2">
      <c r="B59" s="135"/>
      <c r="C59" s="268"/>
      <c r="D59" s="268"/>
      <c r="E59" s="135"/>
      <c r="F59" s="135"/>
      <c r="G59" s="135"/>
      <c r="H59" s="135"/>
      <c r="I59" s="135"/>
      <c r="J59" s="135"/>
      <c r="K59" s="375" t="s">
        <v>143</v>
      </c>
    </row>
    <row r="60" spans="2:11" ht="15" x14ac:dyDescent="0.2">
      <c r="B60" s="135"/>
      <c r="C60" s="268"/>
      <c r="D60" s="268"/>
      <c r="E60" s="135"/>
      <c r="F60" s="135"/>
      <c r="G60" s="135"/>
      <c r="H60" s="135"/>
      <c r="I60" s="135"/>
      <c r="J60" s="135"/>
      <c r="K60" s="375" t="s">
        <v>144</v>
      </c>
    </row>
    <row r="61" spans="2:11" ht="15" x14ac:dyDescent="0.2">
      <c r="B61" s="135"/>
      <c r="C61" s="268"/>
      <c r="D61" s="268"/>
      <c r="E61" s="135"/>
      <c r="F61" s="135"/>
      <c r="G61" s="135"/>
      <c r="H61" s="135"/>
      <c r="I61" s="135"/>
      <c r="J61" s="135"/>
      <c r="K61" s="375" t="s">
        <v>145</v>
      </c>
    </row>
    <row r="62" spans="2:11" ht="15" x14ac:dyDescent="0.2">
      <c r="B62" s="135"/>
      <c r="C62" s="268"/>
      <c r="D62" s="268"/>
      <c r="E62" s="135"/>
      <c r="F62" s="135"/>
      <c r="G62" s="135"/>
      <c r="H62" s="135"/>
      <c r="I62" s="135"/>
      <c r="J62" s="135"/>
      <c r="K62" s="375" t="s">
        <v>146</v>
      </c>
    </row>
    <row r="63" spans="2:11" ht="15" x14ac:dyDescent="0.2">
      <c r="B63" s="135"/>
      <c r="C63" s="268"/>
      <c r="D63" s="268"/>
      <c r="E63" s="135"/>
      <c r="F63" s="135"/>
      <c r="G63" s="135"/>
      <c r="H63" s="135"/>
      <c r="I63" s="135"/>
      <c r="J63" s="135"/>
      <c r="K63" s="375" t="s">
        <v>147</v>
      </c>
    </row>
    <row r="64" spans="2:11" ht="15" x14ac:dyDescent="0.2">
      <c r="B64" s="135"/>
      <c r="C64" s="268"/>
      <c r="D64" s="268"/>
      <c r="E64" s="135"/>
      <c r="F64" s="135"/>
      <c r="G64" s="135"/>
      <c r="H64" s="135"/>
      <c r="I64" s="135"/>
      <c r="J64" s="135"/>
      <c r="K64" s="375" t="s">
        <v>148</v>
      </c>
    </row>
    <row r="65" spans="2:11" ht="15" x14ac:dyDescent="0.2">
      <c r="B65" s="135"/>
      <c r="C65" s="268"/>
      <c r="D65" s="268"/>
      <c r="E65" s="135"/>
      <c r="F65" s="135"/>
      <c r="G65" s="135"/>
      <c r="H65" s="135"/>
      <c r="I65" s="135"/>
      <c r="J65" s="135"/>
      <c r="K65" s="375" t="s">
        <v>149</v>
      </c>
    </row>
    <row r="66" spans="2:11" ht="15" x14ac:dyDescent="0.2">
      <c r="B66" s="135"/>
      <c r="C66" s="268"/>
      <c r="D66" s="268"/>
      <c r="E66" s="135"/>
      <c r="F66" s="135"/>
      <c r="G66" s="135"/>
      <c r="H66" s="135"/>
      <c r="I66" s="135"/>
      <c r="J66" s="135"/>
      <c r="K66" s="375" t="s">
        <v>150</v>
      </c>
    </row>
    <row r="67" spans="2:11" ht="15" x14ac:dyDescent="0.2">
      <c r="B67" s="135"/>
      <c r="C67" s="268"/>
      <c r="D67" s="268"/>
      <c r="E67" s="135"/>
      <c r="F67" s="135"/>
      <c r="G67" s="135"/>
      <c r="H67" s="135"/>
      <c r="I67" s="135"/>
      <c r="J67" s="135"/>
      <c r="K67" s="375" t="s">
        <v>151</v>
      </c>
    </row>
    <row r="68" spans="2:11" ht="15" x14ac:dyDescent="0.2">
      <c r="B68" s="135"/>
      <c r="C68" s="268"/>
      <c r="D68" s="268"/>
      <c r="E68" s="135"/>
      <c r="F68" s="135"/>
      <c r="G68" s="135"/>
      <c r="H68" s="135"/>
      <c r="I68" s="135"/>
      <c r="J68" s="135"/>
      <c r="K68" s="375" t="s">
        <v>152</v>
      </c>
    </row>
    <row r="69" spans="2:11" ht="15" x14ac:dyDescent="0.2">
      <c r="B69" s="135"/>
      <c r="C69" s="268"/>
      <c r="D69" s="268"/>
      <c r="E69" s="135"/>
      <c r="F69" s="135"/>
      <c r="G69" s="135"/>
      <c r="H69" s="135"/>
      <c r="I69" s="135"/>
      <c r="J69" s="135"/>
      <c r="K69" s="375" t="s">
        <v>153</v>
      </c>
    </row>
    <row r="70" spans="2:11" ht="15" x14ac:dyDescent="0.2">
      <c r="B70" s="135"/>
      <c r="C70" s="268"/>
      <c r="D70" s="268"/>
      <c r="E70" s="135"/>
      <c r="F70" s="135"/>
      <c r="G70" s="135"/>
      <c r="H70" s="135"/>
      <c r="I70" s="135"/>
      <c r="J70" s="135"/>
      <c r="K70" s="375" t="s">
        <v>154</v>
      </c>
    </row>
    <row r="71" spans="2:11" ht="15" x14ac:dyDescent="0.2">
      <c r="B71" s="135"/>
      <c r="C71" s="268"/>
      <c r="D71" s="268"/>
      <c r="E71" s="135"/>
      <c r="F71" s="135"/>
      <c r="G71" s="135"/>
      <c r="H71" s="135"/>
      <c r="I71" s="135"/>
      <c r="J71" s="135"/>
      <c r="K71" s="375" t="s">
        <v>155</v>
      </c>
    </row>
    <row r="72" spans="2:11" ht="15" x14ac:dyDescent="0.2">
      <c r="B72" s="135"/>
      <c r="C72" s="268"/>
      <c r="D72" s="268"/>
      <c r="E72" s="135"/>
      <c r="F72" s="135"/>
      <c r="G72" s="135"/>
      <c r="H72" s="135"/>
      <c r="I72" s="135"/>
      <c r="J72" s="135"/>
      <c r="K72" s="375" t="s">
        <v>156</v>
      </c>
    </row>
    <row r="73" spans="2:11" ht="15" x14ac:dyDescent="0.2">
      <c r="B73" s="135"/>
      <c r="C73" s="268"/>
      <c r="D73" s="268"/>
      <c r="E73" s="135"/>
      <c r="F73" s="135"/>
      <c r="G73" s="135"/>
      <c r="H73" s="135"/>
      <c r="I73" s="135"/>
      <c r="J73" s="135"/>
      <c r="K73" s="375" t="s">
        <v>157</v>
      </c>
    </row>
    <row r="74" spans="2:11" ht="15" x14ac:dyDescent="0.2">
      <c r="B74" s="135"/>
      <c r="C74" s="268"/>
      <c r="D74" s="268"/>
      <c r="E74" s="135"/>
      <c r="F74" s="135"/>
      <c r="G74" s="135"/>
      <c r="H74" s="135"/>
      <c r="I74" s="135"/>
      <c r="J74" s="135"/>
      <c r="K74" s="375" t="s">
        <v>158</v>
      </c>
    </row>
    <row r="75" spans="2:11" ht="15" x14ac:dyDescent="0.2">
      <c r="B75" s="135"/>
      <c r="C75" s="268"/>
      <c r="D75" s="268"/>
      <c r="E75" s="135"/>
      <c r="F75" s="135"/>
      <c r="G75" s="135"/>
      <c r="H75" s="135"/>
      <c r="I75" s="135"/>
      <c r="J75" s="135"/>
      <c r="K75" s="375" t="s">
        <v>159</v>
      </c>
    </row>
    <row r="76" spans="2:11" ht="15" x14ac:dyDescent="0.2">
      <c r="B76" s="135"/>
      <c r="C76" s="268"/>
      <c r="D76" s="268"/>
      <c r="E76" s="135"/>
      <c r="F76" s="135"/>
      <c r="G76" s="135"/>
      <c r="H76" s="135"/>
      <c r="I76" s="135"/>
      <c r="J76" s="135"/>
      <c r="K76" s="375" t="s">
        <v>160</v>
      </c>
    </row>
    <row r="77" spans="2:11" ht="15" x14ac:dyDescent="0.2">
      <c r="B77" s="135"/>
      <c r="C77" s="268"/>
      <c r="D77" s="268"/>
      <c r="E77" s="135"/>
      <c r="F77" s="135"/>
      <c r="G77" s="135"/>
      <c r="H77" s="135"/>
      <c r="I77" s="135"/>
      <c r="J77" s="135"/>
      <c r="K77" s="375" t="s">
        <v>161</v>
      </c>
    </row>
    <row r="78" spans="2:11" ht="15" x14ac:dyDescent="0.2">
      <c r="B78" s="135"/>
      <c r="C78" s="268"/>
      <c r="D78" s="268"/>
      <c r="E78" s="135"/>
      <c r="F78" s="135"/>
      <c r="G78" s="135"/>
      <c r="H78" s="135"/>
      <c r="I78" s="135"/>
      <c r="J78" s="135"/>
      <c r="K78" s="375" t="s">
        <v>162</v>
      </c>
    </row>
    <row r="79" spans="2:11" ht="15" x14ac:dyDescent="0.2">
      <c r="B79" s="135"/>
      <c r="C79" s="268"/>
      <c r="D79" s="268"/>
      <c r="E79" s="135"/>
      <c r="F79" s="135"/>
      <c r="G79" s="135"/>
      <c r="H79" s="135"/>
      <c r="I79" s="135"/>
      <c r="J79" s="135"/>
      <c r="K79" s="375" t="s">
        <v>213</v>
      </c>
    </row>
    <row r="80" spans="2:11" ht="15" x14ac:dyDescent="0.2">
      <c r="B80" s="135"/>
      <c r="C80" s="268"/>
      <c r="D80" s="268"/>
      <c r="E80" s="135"/>
      <c r="F80" s="135"/>
      <c r="G80" s="135"/>
      <c r="H80" s="135"/>
      <c r="I80" s="135"/>
      <c r="J80" s="135"/>
      <c r="K80" s="375" t="s">
        <v>163</v>
      </c>
    </row>
    <row r="81" spans="2:11" ht="15" x14ac:dyDescent="0.2">
      <c r="B81" s="135"/>
      <c r="C81" s="268"/>
      <c r="D81" s="268"/>
      <c r="E81" s="135"/>
      <c r="F81" s="135"/>
      <c r="G81" s="135"/>
      <c r="H81" s="135"/>
      <c r="I81" s="135"/>
      <c r="J81" s="135"/>
      <c r="K81" s="375" t="s">
        <v>164</v>
      </c>
    </row>
    <row r="82" spans="2:11" ht="15" x14ac:dyDescent="0.2">
      <c r="B82" s="135"/>
      <c r="C82" s="268"/>
      <c r="D82" s="268"/>
      <c r="E82" s="135"/>
      <c r="F82" s="135"/>
      <c r="G82" s="135"/>
      <c r="H82" s="135"/>
      <c r="I82" s="135"/>
      <c r="J82" s="135"/>
      <c r="K82" s="375" t="s">
        <v>165</v>
      </c>
    </row>
    <row r="83" spans="2:11" ht="15" x14ac:dyDescent="0.2">
      <c r="B83" s="135"/>
      <c r="C83" s="268"/>
      <c r="D83" s="268"/>
      <c r="E83" s="135"/>
      <c r="F83" s="135"/>
      <c r="G83" s="135"/>
      <c r="H83" s="135"/>
      <c r="I83" s="135"/>
      <c r="J83" s="135"/>
      <c r="K83" s="375" t="s">
        <v>166</v>
      </c>
    </row>
    <row r="84" spans="2:11" ht="15" x14ac:dyDescent="0.2">
      <c r="B84" s="135"/>
      <c r="C84" s="268"/>
      <c r="D84" s="268"/>
      <c r="E84" s="135"/>
      <c r="F84" s="135"/>
      <c r="G84" s="135"/>
      <c r="H84" s="135"/>
      <c r="I84" s="135"/>
      <c r="J84" s="135"/>
      <c r="K84" s="375" t="s">
        <v>167</v>
      </c>
    </row>
    <row r="85" spans="2:11" ht="15" x14ac:dyDescent="0.2">
      <c r="B85" s="135"/>
      <c r="C85" s="268"/>
      <c r="D85" s="268"/>
      <c r="E85" s="135"/>
      <c r="F85" s="135"/>
      <c r="G85" s="135"/>
      <c r="H85" s="135"/>
      <c r="I85" s="135"/>
      <c r="J85" s="135"/>
      <c r="K85" s="375" t="s">
        <v>168</v>
      </c>
    </row>
    <row r="86" spans="2:11" ht="15" x14ac:dyDescent="0.2">
      <c r="B86" s="135"/>
      <c r="C86" s="268"/>
      <c r="D86" s="268"/>
      <c r="E86" s="135"/>
      <c r="F86" s="135"/>
      <c r="G86" s="135"/>
      <c r="H86" s="135"/>
      <c r="I86" s="135"/>
      <c r="J86" s="135"/>
      <c r="K86" s="375" t="s">
        <v>169</v>
      </c>
    </row>
    <row r="87" spans="2:11" ht="15" x14ac:dyDescent="0.2">
      <c r="B87" s="135"/>
      <c r="C87" s="268"/>
      <c r="D87" s="268"/>
      <c r="E87" s="135"/>
      <c r="F87" s="135"/>
      <c r="G87" s="135"/>
      <c r="H87" s="135"/>
      <c r="I87" s="135"/>
      <c r="J87" s="135"/>
      <c r="K87" s="375" t="s">
        <v>170</v>
      </c>
    </row>
    <row r="88" spans="2:11" ht="15" x14ac:dyDescent="0.2">
      <c r="B88" s="135"/>
      <c r="C88" s="268"/>
      <c r="D88" s="268"/>
      <c r="E88" s="135"/>
      <c r="F88" s="135"/>
      <c r="G88" s="135"/>
      <c r="H88" s="135"/>
      <c r="I88" s="135"/>
      <c r="J88" s="135"/>
      <c r="K88" s="375" t="s">
        <v>171</v>
      </c>
    </row>
    <row r="89" spans="2:11" ht="15" x14ac:dyDescent="0.2">
      <c r="B89" s="135"/>
      <c r="C89" s="268"/>
      <c r="D89" s="268"/>
      <c r="E89" s="135"/>
      <c r="F89" s="135"/>
      <c r="G89" s="135"/>
      <c r="H89" s="135"/>
      <c r="I89" s="135"/>
      <c r="J89" s="135"/>
      <c r="K89" s="375" t="s">
        <v>172</v>
      </c>
    </row>
    <row r="90" spans="2:11" ht="15" x14ac:dyDescent="0.2">
      <c r="B90" s="135"/>
      <c r="C90" s="268"/>
      <c r="D90" s="268"/>
      <c r="E90" s="135"/>
      <c r="F90" s="135"/>
      <c r="G90" s="135"/>
      <c r="H90" s="135"/>
      <c r="I90" s="135"/>
      <c r="J90" s="135"/>
      <c r="K90" s="375" t="s">
        <v>173</v>
      </c>
    </row>
    <row r="91" spans="2:11" ht="15" x14ac:dyDescent="0.2">
      <c r="B91" s="135"/>
      <c r="C91" s="268"/>
      <c r="D91" s="268"/>
      <c r="E91" s="135"/>
      <c r="F91" s="135"/>
      <c r="G91" s="135"/>
      <c r="H91" s="135"/>
      <c r="I91" s="135"/>
      <c r="J91" s="135"/>
      <c r="K91" s="375" t="s">
        <v>174</v>
      </c>
    </row>
    <row r="92" spans="2:11" ht="15" x14ac:dyDescent="0.2">
      <c r="B92" s="135"/>
      <c r="C92" s="268"/>
      <c r="D92" s="268"/>
      <c r="E92" s="135"/>
      <c r="F92" s="135"/>
      <c r="G92" s="135"/>
      <c r="H92" s="135"/>
      <c r="I92" s="135"/>
      <c r="J92" s="135"/>
      <c r="K92" s="375" t="s">
        <v>175</v>
      </c>
    </row>
    <row r="93" spans="2:11" ht="15" x14ac:dyDescent="0.2">
      <c r="B93" s="135"/>
      <c r="C93" s="268"/>
      <c r="D93" s="268"/>
      <c r="E93" s="135"/>
      <c r="F93" s="135"/>
      <c r="G93" s="135"/>
      <c r="H93" s="135"/>
      <c r="I93" s="135"/>
      <c r="J93" s="135"/>
      <c r="K93" s="375" t="s">
        <v>176</v>
      </c>
    </row>
    <row r="94" spans="2:11" ht="15" x14ac:dyDescent="0.2">
      <c r="B94" s="135"/>
      <c r="C94" s="268"/>
      <c r="D94" s="268"/>
      <c r="E94" s="135"/>
      <c r="F94" s="135"/>
      <c r="G94" s="135"/>
      <c r="H94" s="135"/>
      <c r="I94" s="135"/>
      <c r="J94" s="135"/>
      <c r="K94" s="375" t="s">
        <v>177</v>
      </c>
    </row>
    <row r="95" spans="2:11" ht="15" x14ac:dyDescent="0.2">
      <c r="B95" s="135"/>
      <c r="C95" s="268"/>
      <c r="D95" s="268"/>
      <c r="E95" s="135"/>
      <c r="F95" s="135"/>
      <c r="G95" s="135"/>
      <c r="H95" s="135"/>
      <c r="I95" s="135"/>
      <c r="J95" s="135"/>
      <c r="K95" s="375" t="s">
        <v>178</v>
      </c>
    </row>
    <row r="96" spans="2:11" ht="15" x14ac:dyDescent="0.2">
      <c r="B96" s="135"/>
      <c r="C96" s="268"/>
      <c r="D96" s="268"/>
      <c r="E96" s="135"/>
      <c r="F96" s="135"/>
      <c r="G96" s="135"/>
      <c r="H96" s="135"/>
      <c r="I96" s="135"/>
      <c r="J96" s="135"/>
      <c r="K96" s="375" t="s">
        <v>179</v>
      </c>
    </row>
    <row r="97" spans="2:11" ht="15" x14ac:dyDescent="0.2">
      <c r="B97" s="135"/>
      <c r="C97" s="268"/>
      <c r="D97" s="268"/>
      <c r="E97" s="135"/>
      <c r="F97" s="135"/>
      <c r="G97" s="135"/>
      <c r="H97" s="135"/>
      <c r="I97" s="135"/>
      <c r="J97" s="135"/>
      <c r="K97" s="375" t="s">
        <v>180</v>
      </c>
    </row>
  </sheetData>
  <sheetProtection password="DEB4" sheet="1" objects="1" scenarios="1" formatColumns="0" formatRows="0"/>
  <mergeCells count="2">
    <mergeCell ref="B1:E1"/>
    <mergeCell ref="B28:D28"/>
  </mergeCells>
  <conditionalFormatting sqref="H12:H26">
    <cfRule type="containsText" dxfId="52" priority="1" stopIfTrue="1" operator="containsText" text="NI OK">
      <formula>NOT(ISERROR(SEARCH("NI OK",H12)))</formula>
    </cfRule>
  </conditionalFormatting>
  <dataValidations count="4">
    <dataValidation type="list" allowBlank="1" showErrorMessage="1" sqref="K12:K26">
      <formula1>$K$30:$K$97</formula1>
    </dataValidation>
    <dataValidation type="decimal" allowBlank="1" showErrorMessage="1" errorTitle="Napačen vpis" error="Podatek mora biti število med 0 in 100._x000a_" sqref="E12:G26">
      <formula1>0</formula1>
      <formula2>100</formula2>
    </dataValidation>
    <dataValidation type="list" allowBlank="1" showInputMessage="1" showErrorMessage="1" errorTitle="Napačen vpis" error="Veljavni oznaki sta samo L ali K." sqref="L12:L26">
      <formula1>$N$12:$N$13</formula1>
    </dataValidation>
    <dataValidation type="decimal" operator="greaterThan" allowBlank="1" showInputMessage="1" showErrorMessage="1" errorTitle="Napačen vpis" error="Podatek mora biti pozitivno število." sqref="D12:D26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2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6"/>
  <sheetViews>
    <sheetView zoomScaleNormal="100" workbookViewId="0">
      <pane xSplit="16" topLeftCell="Q1" activePane="topRight" state="frozen"/>
      <selection pane="topRight" activeCell="E242" sqref="E242:L256"/>
    </sheetView>
  </sheetViews>
  <sheetFormatPr defaultRowHeight="12.75" x14ac:dyDescent="0.2"/>
  <cols>
    <col min="1" max="1" width="4.85546875" style="37" bestFit="1" customWidth="1"/>
    <col min="2" max="2" width="18.85546875" style="190" customWidth="1"/>
    <col min="3" max="3" width="4.5703125" style="190" bestFit="1" customWidth="1"/>
    <col min="4" max="4" width="12" style="15" customWidth="1"/>
    <col min="5" max="5" width="10" style="15" bestFit="1" customWidth="1"/>
    <col min="6" max="6" width="9" style="15" bestFit="1" customWidth="1"/>
    <col min="7" max="7" width="10" style="15" bestFit="1" customWidth="1"/>
    <col min="8" max="8" width="14.140625" style="15" bestFit="1" customWidth="1"/>
    <col min="9" max="9" width="12" style="15" customWidth="1"/>
    <col min="10" max="10" width="10.140625" style="15" bestFit="1" customWidth="1"/>
    <col min="11" max="11" width="11.85546875" style="15" bestFit="1" customWidth="1"/>
    <col min="12" max="12" width="11.5703125" style="15" bestFit="1" customWidth="1"/>
    <col min="13" max="13" width="15.28515625" style="37" customWidth="1"/>
    <col min="14" max="14" width="15.28515625" style="246" customWidth="1"/>
    <col min="15" max="15" width="15.28515625" style="247" customWidth="1"/>
    <col min="16" max="16" width="14.5703125" style="248" customWidth="1"/>
    <col min="17" max="17" width="19.7109375" style="196" customWidth="1"/>
    <col min="18" max="18" width="13.5703125" style="122" customWidth="1"/>
    <col min="19" max="16384" width="9.140625" style="248"/>
  </cols>
  <sheetData>
    <row r="1" spans="1:23" s="122" customFormat="1" ht="15.75" x14ac:dyDescent="0.25">
      <c r="A1" s="37"/>
      <c r="B1" s="190"/>
      <c r="C1" s="190"/>
      <c r="D1" s="37"/>
      <c r="E1" s="37"/>
      <c r="F1" s="37"/>
      <c r="G1" s="37"/>
      <c r="H1" s="37"/>
      <c r="I1" s="191"/>
      <c r="J1" s="192"/>
      <c r="K1" s="192"/>
      <c r="L1" s="193"/>
      <c r="M1" s="37"/>
      <c r="N1" s="194"/>
      <c r="O1" s="195"/>
      <c r="Q1" s="196"/>
    </row>
    <row r="2" spans="1:23" s="122" customFormat="1" ht="15.75" x14ac:dyDescent="0.25">
      <c r="A2" s="37"/>
      <c r="B2" s="190"/>
      <c r="C2" s="190"/>
      <c r="D2" s="197" t="s">
        <v>42</v>
      </c>
      <c r="E2" s="37">
        <f>+'seznam za gibanje'!D5</f>
        <v>0</v>
      </c>
      <c r="F2" s="37"/>
      <c r="G2" s="37"/>
      <c r="H2" s="37"/>
      <c r="I2" s="198" t="s">
        <v>12</v>
      </c>
      <c r="J2" s="198"/>
      <c r="K2" s="198"/>
      <c r="L2" s="151">
        <f>+'seznam za gibanje'!D7</f>
        <v>2024</v>
      </c>
      <c r="M2" s="37"/>
      <c r="N2" s="194"/>
      <c r="O2" s="195"/>
      <c r="Q2" s="196"/>
    </row>
    <row r="3" spans="1:23" s="122" customFormat="1" x14ac:dyDescent="0.2">
      <c r="A3" s="37"/>
      <c r="B3" s="190"/>
      <c r="C3" s="190"/>
      <c r="D3" s="37"/>
      <c r="E3" s="37"/>
      <c r="F3" s="37"/>
      <c r="G3" s="37"/>
      <c r="H3" s="37"/>
      <c r="I3" s="37"/>
      <c r="J3" s="37"/>
      <c r="K3" s="37"/>
      <c r="L3" s="37"/>
      <c r="M3" s="37"/>
      <c r="N3" s="194"/>
      <c r="O3" s="195"/>
      <c r="Q3" s="196"/>
    </row>
    <row r="4" spans="1:23" s="122" customFormat="1" ht="15.75" x14ac:dyDescent="0.25">
      <c r="A4" s="37"/>
      <c r="B4" s="190"/>
      <c r="C4" s="190"/>
      <c r="D4" s="199" t="s">
        <v>44</v>
      </c>
      <c r="E4" s="199"/>
      <c r="F4" s="199"/>
      <c r="G4" s="199"/>
      <c r="H4" s="198"/>
      <c r="I4" s="198"/>
      <c r="J4" s="37"/>
      <c r="K4" s="37"/>
      <c r="L4" s="37"/>
      <c r="M4" s="37"/>
      <c r="N4" s="194"/>
      <c r="O4" s="195"/>
      <c r="Q4" s="200" t="s">
        <v>26</v>
      </c>
      <c r="R4" s="201"/>
    </row>
    <row r="5" spans="1:23" s="122" customFormat="1" ht="13.5" customHeight="1" thickBot="1" x14ac:dyDescent="0.3">
      <c r="A5" s="37"/>
      <c r="B5" s="190"/>
      <c r="C5" s="190"/>
      <c r="D5" s="37"/>
      <c r="E5" s="37"/>
      <c r="F5" s="37"/>
      <c r="G5" s="37"/>
      <c r="H5" s="37"/>
      <c r="I5" s="37"/>
      <c r="J5" s="37"/>
      <c r="K5" s="37"/>
      <c r="L5" s="37"/>
      <c r="M5" s="37"/>
      <c r="N5" s="194"/>
      <c r="O5" s="195"/>
      <c r="Q5" s="200"/>
      <c r="R5" s="201"/>
    </row>
    <row r="6" spans="1:23" s="214" customFormat="1" ht="51.75" thickBot="1" x14ac:dyDescent="0.25">
      <c r="A6" s="202" t="s">
        <v>37</v>
      </c>
      <c r="B6" s="203" t="s">
        <v>43</v>
      </c>
      <c r="C6" s="203" t="s">
        <v>1</v>
      </c>
      <c r="D6" s="204" t="s">
        <v>84</v>
      </c>
      <c r="E6" s="205" t="s">
        <v>97</v>
      </c>
      <c r="F6" s="206" t="s">
        <v>98</v>
      </c>
      <c r="G6" s="207" t="s">
        <v>90</v>
      </c>
      <c r="H6" s="208" t="s">
        <v>192</v>
      </c>
      <c r="I6" s="208" t="s">
        <v>99</v>
      </c>
      <c r="J6" s="208" t="s">
        <v>100</v>
      </c>
      <c r="K6" s="209" t="s">
        <v>101</v>
      </c>
      <c r="L6" s="210" t="s">
        <v>193</v>
      </c>
      <c r="M6" s="211" t="s">
        <v>96</v>
      </c>
      <c r="N6" s="212" t="s">
        <v>181</v>
      </c>
      <c r="O6" s="213" t="s">
        <v>182</v>
      </c>
      <c r="Q6" s="142"/>
    </row>
    <row r="7" spans="1:23" ht="15" x14ac:dyDescent="0.2">
      <c r="A7" s="130">
        <v>1</v>
      </c>
      <c r="B7" s="47">
        <f>+'seznam za gibanje'!B12</f>
        <v>0</v>
      </c>
      <c r="C7" s="47">
        <f>+'seznam za gibanje'!C12</f>
        <v>0</v>
      </c>
      <c r="D7" s="26"/>
      <c r="E7" s="35"/>
      <c r="F7" s="36"/>
      <c r="G7" s="34"/>
      <c r="H7" s="10"/>
      <c r="I7" s="10"/>
      <c r="J7" s="10"/>
      <c r="K7" s="11"/>
      <c r="L7" s="12"/>
      <c r="M7" s="27">
        <f>+D7+E7-F7-G7-H7-I7-J7-L7-K7</f>
        <v>0</v>
      </c>
      <c r="N7" s="181"/>
      <c r="O7" s="178"/>
      <c r="P7" s="250" t="str">
        <f>IF(M7&lt;0, "KONČNO STANJE NE SME BITI MANJŠE OD 0 !!!", " ")</f>
        <v xml:space="preserve"> </v>
      </c>
      <c r="Q7" s="215" t="s">
        <v>60</v>
      </c>
      <c r="R7" s="185">
        <f>'gibanje del. sile'!C30</f>
        <v>0</v>
      </c>
    </row>
    <row r="8" spans="1:23" ht="15" x14ac:dyDescent="0.2">
      <c r="A8" s="130">
        <v>2</v>
      </c>
      <c r="B8" s="47">
        <f>+'seznam za gibanje'!B13</f>
        <v>0</v>
      </c>
      <c r="C8" s="47">
        <f>+'seznam za gibanje'!C13</f>
        <v>0</v>
      </c>
      <c r="D8" s="28"/>
      <c r="E8" s="35"/>
      <c r="F8" s="36"/>
      <c r="G8" s="34"/>
      <c r="H8" s="10"/>
      <c r="I8" s="10"/>
      <c r="J8" s="10"/>
      <c r="K8" s="11"/>
      <c r="L8" s="12"/>
      <c r="M8" s="27">
        <f t="shared" ref="M8:M21" si="0">+D8+E8-F8-G8-H8-I8-J8-L8-K8</f>
        <v>0</v>
      </c>
      <c r="N8" s="181"/>
      <c r="O8" s="178"/>
      <c r="P8" s="250" t="str">
        <f t="shared" ref="P8:P42" si="1">IF(M8&lt;0, "KONČNO STANJE NE SME BITI MANJŠE OD 0 !!!", " ")</f>
        <v xml:space="preserve"> </v>
      </c>
      <c r="Q8" s="216" t="s">
        <v>61</v>
      </c>
      <c r="R8" s="186">
        <f>'gibanje del. sile'!C31</f>
        <v>0</v>
      </c>
    </row>
    <row r="9" spans="1:23" ht="15" x14ac:dyDescent="0.2">
      <c r="A9" s="130">
        <v>3</v>
      </c>
      <c r="B9" s="47">
        <f>+'seznam za gibanje'!B14</f>
        <v>0</v>
      </c>
      <c r="C9" s="47">
        <f>+'seznam za gibanje'!C14</f>
        <v>0</v>
      </c>
      <c r="D9" s="28"/>
      <c r="E9" s="35"/>
      <c r="F9" s="36"/>
      <c r="G9" s="34"/>
      <c r="H9" s="10"/>
      <c r="I9" s="10"/>
      <c r="J9" s="10"/>
      <c r="K9" s="11"/>
      <c r="L9" s="12"/>
      <c r="M9" s="27">
        <f t="shared" si="0"/>
        <v>0</v>
      </c>
      <c r="N9" s="181"/>
      <c r="O9" s="178"/>
      <c r="P9" s="250" t="str">
        <f t="shared" si="1"/>
        <v xml:space="preserve"> </v>
      </c>
      <c r="Q9" s="216" t="s">
        <v>62</v>
      </c>
      <c r="R9" s="186">
        <f>'gibanje del. sile'!C32</f>
        <v>0</v>
      </c>
    </row>
    <row r="10" spans="1:23" ht="15.75" thickBot="1" x14ac:dyDescent="0.25">
      <c r="A10" s="130">
        <v>4</v>
      </c>
      <c r="B10" s="47">
        <f>+'seznam za gibanje'!B15</f>
        <v>0</v>
      </c>
      <c r="C10" s="47">
        <f>+'seznam za gibanje'!C15</f>
        <v>0</v>
      </c>
      <c r="D10" s="28"/>
      <c r="E10" s="35"/>
      <c r="F10" s="36"/>
      <c r="G10" s="34"/>
      <c r="H10" s="10"/>
      <c r="I10" s="10"/>
      <c r="J10" s="10"/>
      <c r="K10" s="11"/>
      <c r="L10" s="12"/>
      <c r="M10" s="27">
        <f t="shared" si="0"/>
        <v>0</v>
      </c>
      <c r="N10" s="181"/>
      <c r="O10" s="178"/>
      <c r="P10" s="250" t="str">
        <f t="shared" si="1"/>
        <v xml:space="preserve"> </v>
      </c>
      <c r="Q10" s="217" t="s">
        <v>63</v>
      </c>
      <c r="R10" s="187">
        <f>'gibanje del. sile'!C33</f>
        <v>0</v>
      </c>
    </row>
    <row r="11" spans="1:23" ht="15.75" thickBot="1" x14ac:dyDescent="0.25">
      <c r="A11" s="130">
        <v>5</v>
      </c>
      <c r="B11" s="47">
        <f>+'seznam za gibanje'!B16</f>
        <v>0</v>
      </c>
      <c r="C11" s="47">
        <f>+'seznam za gibanje'!C16</f>
        <v>0</v>
      </c>
      <c r="D11" s="28"/>
      <c r="E11" s="35"/>
      <c r="F11" s="36"/>
      <c r="G11" s="34"/>
      <c r="H11" s="10"/>
      <c r="I11" s="10"/>
      <c r="J11" s="10"/>
      <c r="K11" s="11"/>
      <c r="L11" s="12"/>
      <c r="M11" s="27">
        <f t="shared" si="0"/>
        <v>0</v>
      </c>
      <c r="N11" s="181"/>
      <c r="O11" s="178"/>
      <c r="P11" s="250" t="str">
        <f t="shared" si="1"/>
        <v xml:space="preserve"> </v>
      </c>
      <c r="Q11" s="218" t="s">
        <v>31</v>
      </c>
      <c r="R11" s="188">
        <f>'gibanje del. sile'!C34</f>
        <v>0</v>
      </c>
    </row>
    <row r="12" spans="1:23" ht="15" x14ac:dyDescent="0.2">
      <c r="A12" s="130">
        <v>6</v>
      </c>
      <c r="B12" s="47">
        <f>+'seznam za gibanje'!B17</f>
        <v>0</v>
      </c>
      <c r="C12" s="47">
        <f>+'seznam za gibanje'!C17</f>
        <v>0</v>
      </c>
      <c r="D12" s="28"/>
      <c r="E12" s="35"/>
      <c r="F12" s="36"/>
      <c r="G12" s="34"/>
      <c r="H12" s="10"/>
      <c r="I12" s="10"/>
      <c r="J12" s="10"/>
      <c r="K12" s="11"/>
      <c r="L12" s="12"/>
      <c r="M12" s="27">
        <f t="shared" si="0"/>
        <v>0</v>
      </c>
      <c r="N12" s="181"/>
      <c r="O12" s="178"/>
      <c r="P12" s="250" t="str">
        <f t="shared" si="1"/>
        <v xml:space="preserve"> </v>
      </c>
    </row>
    <row r="13" spans="1:23" ht="15" x14ac:dyDescent="0.2">
      <c r="A13" s="130">
        <v>7</v>
      </c>
      <c r="B13" s="47">
        <f>+'seznam za gibanje'!B18</f>
        <v>0</v>
      </c>
      <c r="C13" s="47">
        <f>+'seznam za gibanje'!C18</f>
        <v>0</v>
      </c>
      <c r="D13" s="28"/>
      <c r="E13" s="35"/>
      <c r="F13" s="36"/>
      <c r="G13" s="34"/>
      <c r="H13" s="10"/>
      <c r="I13" s="10"/>
      <c r="J13" s="10"/>
      <c r="K13" s="11"/>
      <c r="L13" s="12"/>
      <c r="M13" s="27">
        <f t="shared" si="0"/>
        <v>0</v>
      </c>
      <c r="N13" s="181"/>
      <c r="O13" s="178"/>
      <c r="P13" s="250" t="str">
        <f t="shared" si="1"/>
        <v xml:space="preserve"> </v>
      </c>
    </row>
    <row r="14" spans="1:23" ht="15" x14ac:dyDescent="0.2">
      <c r="A14" s="130">
        <v>8</v>
      </c>
      <c r="B14" s="47">
        <f>+'seznam za gibanje'!B19</f>
        <v>0</v>
      </c>
      <c r="C14" s="47">
        <f>+'seznam za gibanje'!C19</f>
        <v>0</v>
      </c>
      <c r="D14" s="28"/>
      <c r="E14" s="35"/>
      <c r="F14" s="36"/>
      <c r="G14" s="34"/>
      <c r="H14" s="10"/>
      <c r="I14" s="10"/>
      <c r="J14" s="10"/>
      <c r="K14" s="11"/>
      <c r="L14" s="12"/>
      <c r="M14" s="27">
        <f t="shared" si="0"/>
        <v>0</v>
      </c>
      <c r="N14" s="181"/>
      <c r="O14" s="178"/>
      <c r="P14" s="250" t="str">
        <f t="shared" si="1"/>
        <v xml:space="preserve"> </v>
      </c>
    </row>
    <row r="15" spans="1:23" ht="15" x14ac:dyDescent="0.2">
      <c r="A15" s="130">
        <v>9</v>
      </c>
      <c r="B15" s="47">
        <f>+'seznam za gibanje'!B20</f>
        <v>0</v>
      </c>
      <c r="C15" s="47">
        <f>+'seznam za gibanje'!C20</f>
        <v>0</v>
      </c>
      <c r="D15" s="28"/>
      <c r="E15" s="35"/>
      <c r="F15" s="36"/>
      <c r="G15" s="34"/>
      <c r="H15" s="10"/>
      <c r="I15" s="10"/>
      <c r="J15" s="10"/>
      <c r="K15" s="11"/>
      <c r="L15" s="12"/>
      <c r="M15" s="27">
        <f t="shared" si="0"/>
        <v>0</v>
      </c>
      <c r="N15" s="181"/>
      <c r="O15" s="178"/>
      <c r="P15" s="250" t="str">
        <f t="shared" si="1"/>
        <v xml:space="preserve"> </v>
      </c>
    </row>
    <row r="16" spans="1:23" ht="15" x14ac:dyDescent="0.2">
      <c r="A16" s="130">
        <v>10</v>
      </c>
      <c r="B16" s="47">
        <f>+'seznam za gibanje'!B21</f>
        <v>0</v>
      </c>
      <c r="C16" s="47">
        <f>+'seznam za gibanje'!C21</f>
        <v>0</v>
      </c>
      <c r="D16" s="28"/>
      <c r="E16" s="35"/>
      <c r="F16" s="36"/>
      <c r="G16" s="34"/>
      <c r="H16" s="10"/>
      <c r="I16" s="10"/>
      <c r="J16" s="10"/>
      <c r="K16" s="11"/>
      <c r="L16" s="12"/>
      <c r="M16" s="27">
        <f t="shared" si="0"/>
        <v>0</v>
      </c>
      <c r="N16" s="181"/>
      <c r="O16" s="178"/>
      <c r="P16" s="250" t="str">
        <f t="shared" si="1"/>
        <v xml:space="preserve"> </v>
      </c>
      <c r="Q16" s="142"/>
      <c r="R16" s="132"/>
      <c r="W16" s="251"/>
    </row>
    <row r="17" spans="1:23" ht="15" x14ac:dyDescent="0.2">
      <c r="A17" s="130">
        <v>11</v>
      </c>
      <c r="B17" s="47">
        <f>+'seznam za gibanje'!B22</f>
        <v>0</v>
      </c>
      <c r="C17" s="47">
        <f>+'seznam za gibanje'!C22</f>
        <v>0</v>
      </c>
      <c r="D17" s="28"/>
      <c r="E17" s="35"/>
      <c r="F17" s="36"/>
      <c r="G17" s="34"/>
      <c r="H17" s="10"/>
      <c r="I17" s="10"/>
      <c r="J17" s="10"/>
      <c r="K17" s="11"/>
      <c r="L17" s="12"/>
      <c r="M17" s="27">
        <f t="shared" si="0"/>
        <v>0</v>
      </c>
      <c r="N17" s="181"/>
      <c r="O17" s="178"/>
      <c r="P17" s="250" t="str">
        <f t="shared" si="1"/>
        <v xml:space="preserve"> </v>
      </c>
      <c r="Q17" s="142"/>
      <c r="R17" s="132"/>
      <c r="W17" s="251"/>
    </row>
    <row r="18" spans="1:23" x14ac:dyDescent="0.2">
      <c r="A18" s="130">
        <v>12</v>
      </c>
      <c r="B18" s="47">
        <f>+'seznam za gibanje'!B23</f>
        <v>0</v>
      </c>
      <c r="C18" s="47">
        <f>+'seznam za gibanje'!C23</f>
        <v>0</v>
      </c>
      <c r="D18" s="28"/>
      <c r="E18" s="35"/>
      <c r="F18" s="36"/>
      <c r="G18" s="34"/>
      <c r="H18" s="10"/>
      <c r="I18" s="10"/>
      <c r="J18" s="10"/>
      <c r="K18" s="11"/>
      <c r="L18" s="12"/>
      <c r="M18" s="27">
        <f t="shared" si="0"/>
        <v>0</v>
      </c>
      <c r="N18" s="252"/>
      <c r="O18" s="253"/>
      <c r="P18" s="250" t="str">
        <f t="shared" si="1"/>
        <v xml:space="preserve"> </v>
      </c>
      <c r="Q18" s="142"/>
      <c r="R18" s="132"/>
      <c r="W18" s="251"/>
    </row>
    <row r="19" spans="1:23" x14ac:dyDescent="0.2">
      <c r="A19" s="130">
        <v>13</v>
      </c>
      <c r="B19" s="47">
        <f>+'seznam za gibanje'!B24</f>
        <v>0</v>
      </c>
      <c r="C19" s="47">
        <f>+'seznam za gibanje'!C24</f>
        <v>0</v>
      </c>
      <c r="D19" s="28"/>
      <c r="E19" s="35"/>
      <c r="F19" s="36"/>
      <c r="G19" s="34"/>
      <c r="H19" s="10"/>
      <c r="I19" s="10"/>
      <c r="J19" s="10"/>
      <c r="K19" s="11"/>
      <c r="L19" s="12"/>
      <c r="M19" s="27">
        <f t="shared" si="0"/>
        <v>0</v>
      </c>
      <c r="N19" s="252"/>
      <c r="O19" s="253"/>
      <c r="P19" s="250" t="str">
        <f t="shared" si="1"/>
        <v xml:space="preserve"> </v>
      </c>
      <c r="Q19" s="142"/>
      <c r="R19" s="132"/>
      <c r="W19" s="251"/>
    </row>
    <row r="20" spans="1:23" x14ac:dyDescent="0.2">
      <c r="A20" s="130">
        <v>14</v>
      </c>
      <c r="B20" s="47">
        <f>+'seznam za gibanje'!B25</f>
        <v>0</v>
      </c>
      <c r="C20" s="47">
        <f>+'seznam za gibanje'!C25</f>
        <v>0</v>
      </c>
      <c r="D20" s="28"/>
      <c r="E20" s="35"/>
      <c r="F20" s="36"/>
      <c r="G20" s="34"/>
      <c r="H20" s="10"/>
      <c r="I20" s="10"/>
      <c r="J20" s="10"/>
      <c r="K20" s="11"/>
      <c r="L20" s="12"/>
      <c r="M20" s="27">
        <f t="shared" si="0"/>
        <v>0</v>
      </c>
      <c r="N20" s="252"/>
      <c r="O20" s="253"/>
      <c r="P20" s="250" t="str">
        <f>IF(M20&lt;0, "KONČNO STANJE NE SME BITI MANJŠE OD 0 !!!", " ")</f>
        <v xml:space="preserve"> </v>
      </c>
      <c r="Q20" s="142"/>
      <c r="R20" s="132"/>
      <c r="W20" s="251"/>
    </row>
    <row r="21" spans="1:23" x14ac:dyDescent="0.2">
      <c r="A21" s="130">
        <v>15</v>
      </c>
      <c r="B21" s="47">
        <f>+'seznam za gibanje'!B26</f>
        <v>0</v>
      </c>
      <c r="C21" s="47">
        <f>+'seznam za gibanje'!C26</f>
        <v>0</v>
      </c>
      <c r="D21" s="28"/>
      <c r="E21" s="35"/>
      <c r="F21" s="36"/>
      <c r="G21" s="34"/>
      <c r="H21" s="10"/>
      <c r="I21" s="10"/>
      <c r="J21" s="10"/>
      <c r="K21" s="11"/>
      <c r="L21" s="12"/>
      <c r="M21" s="27">
        <f t="shared" si="0"/>
        <v>0</v>
      </c>
      <c r="N21" s="252"/>
      <c r="O21" s="253"/>
      <c r="P21" s="250" t="str">
        <f t="shared" si="1"/>
        <v xml:space="preserve"> </v>
      </c>
      <c r="Q21" s="142"/>
      <c r="R21" s="132"/>
      <c r="W21" s="251"/>
    </row>
    <row r="22" spans="1:23" s="122" customFormat="1" x14ac:dyDescent="0.2">
      <c r="A22" s="130"/>
      <c r="B22" s="47"/>
      <c r="C22" s="4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82"/>
      <c r="O22" s="179"/>
      <c r="P22" s="124"/>
      <c r="Q22" s="142"/>
      <c r="R22" s="132"/>
      <c r="W22" s="132"/>
    </row>
    <row r="23" spans="1:23" s="122" customFormat="1" ht="15.75" x14ac:dyDescent="0.25">
      <c r="A23" s="37"/>
      <c r="B23" s="190"/>
      <c r="C23" s="190"/>
      <c r="D23" s="197" t="s">
        <v>42</v>
      </c>
      <c r="E23" s="37">
        <f>+E2</f>
        <v>0</v>
      </c>
      <c r="F23" s="37"/>
      <c r="G23" s="37"/>
      <c r="H23" s="37"/>
      <c r="I23" s="198" t="s">
        <v>13</v>
      </c>
      <c r="J23" s="198"/>
      <c r="K23" s="198"/>
      <c r="L23" s="151">
        <f>+L2</f>
        <v>2024</v>
      </c>
      <c r="M23" s="37"/>
      <c r="N23" s="194"/>
      <c r="O23" s="195"/>
      <c r="P23" s="124"/>
      <c r="Q23" s="196"/>
    </row>
    <row r="24" spans="1:23" s="122" customFormat="1" x14ac:dyDescent="0.2">
      <c r="A24" s="37"/>
      <c r="B24" s="190"/>
      <c r="C24" s="190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194"/>
      <c r="O24" s="195"/>
      <c r="P24" s="124"/>
      <c r="Q24" s="196"/>
    </row>
    <row r="25" spans="1:23" s="122" customFormat="1" ht="15.75" x14ac:dyDescent="0.25">
      <c r="A25" s="37"/>
      <c r="B25" s="190"/>
      <c r="C25" s="190"/>
      <c r="D25" s="199" t="s">
        <v>44</v>
      </c>
      <c r="E25" s="199"/>
      <c r="F25" s="199"/>
      <c r="G25" s="199"/>
      <c r="H25" s="198"/>
      <c r="I25" s="198"/>
      <c r="J25" s="37"/>
      <c r="K25" s="37"/>
      <c r="L25" s="37"/>
      <c r="M25" s="37"/>
      <c r="N25" s="194"/>
      <c r="O25" s="195"/>
      <c r="P25" s="124"/>
      <c r="Q25" s="200" t="s">
        <v>26</v>
      </c>
    </row>
    <row r="26" spans="1:23" s="122" customFormat="1" ht="13.5" thickBot="1" x14ac:dyDescent="0.25">
      <c r="A26" s="37"/>
      <c r="B26" s="190"/>
      <c r="C26" s="190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94"/>
      <c r="O26" s="195"/>
      <c r="P26" s="124"/>
      <c r="Q26" s="196"/>
    </row>
    <row r="27" spans="1:23" s="214" customFormat="1" ht="51.75" thickBot="1" x14ac:dyDescent="0.25">
      <c r="A27" s="202" t="s">
        <v>37</v>
      </c>
      <c r="B27" s="203" t="s">
        <v>43</v>
      </c>
      <c r="C27" s="203" t="s">
        <v>1</v>
      </c>
      <c r="D27" s="219" t="str">
        <f>+D6</f>
        <v>Začetno stanje</v>
      </c>
      <c r="E27" s="220" t="str">
        <f>+E6</f>
        <v>Pridelano
+</v>
      </c>
      <c r="F27" s="221" t="str">
        <f>+F6</f>
        <v>Prodano
-</v>
      </c>
      <c r="G27" s="219" t="str">
        <f t="shared" ref="G27:M27" si="2">+G6</f>
        <v>Turistična dejavnost
-</v>
      </c>
      <c r="H27" s="219" t="str">
        <f t="shared" si="2"/>
        <v>Poraba v gospodinjstvu in podarjeno
-</v>
      </c>
      <c r="I27" s="219" t="str">
        <f t="shared" si="2"/>
        <v>Pokrmljeno
-</v>
      </c>
      <c r="J27" s="219" t="str">
        <f t="shared" si="2"/>
        <v>Predelava
-</v>
      </c>
      <c r="K27" s="219" t="str">
        <f t="shared" si="2"/>
        <v>Seme za lastno setev
-</v>
      </c>
      <c r="L27" s="219" t="str">
        <f t="shared" si="2"/>
        <v>Kalo
-</v>
      </c>
      <c r="M27" s="219" t="str">
        <f t="shared" si="2"/>
        <v>Končno stanje</v>
      </c>
      <c r="N27" s="212" t="s">
        <v>181</v>
      </c>
      <c r="O27" s="213" t="s">
        <v>182</v>
      </c>
      <c r="P27" s="124"/>
      <c r="Q27" s="142"/>
    </row>
    <row r="28" spans="1:23" ht="15" x14ac:dyDescent="0.2">
      <c r="A28" s="222">
        <v>1</v>
      </c>
      <c r="B28" s="47">
        <f t="shared" ref="B28:B42" si="3">+B7</f>
        <v>0</v>
      </c>
      <c r="C28" s="47">
        <f t="shared" ref="C28:C42" si="4">C7</f>
        <v>0</v>
      </c>
      <c r="D28" s="184">
        <f>+M7</f>
        <v>0</v>
      </c>
      <c r="E28" s="35"/>
      <c r="F28" s="36"/>
      <c r="G28" s="34"/>
      <c r="H28" s="10"/>
      <c r="I28" s="10"/>
      <c r="J28" s="10"/>
      <c r="K28" s="11"/>
      <c r="L28" s="12"/>
      <c r="M28" s="27">
        <f>+D28+E28-F28-G28-H28-I28-J28-L28-K28</f>
        <v>0</v>
      </c>
      <c r="N28" s="181"/>
      <c r="O28" s="178"/>
      <c r="P28" s="250" t="str">
        <f t="shared" si="1"/>
        <v xml:space="preserve"> </v>
      </c>
      <c r="Q28" s="215" t="s">
        <v>60</v>
      </c>
      <c r="R28" s="185">
        <f>'gibanje del. sile'!D30</f>
        <v>0</v>
      </c>
    </row>
    <row r="29" spans="1:23" ht="15" x14ac:dyDescent="0.2">
      <c r="A29" s="222">
        <v>2</v>
      </c>
      <c r="B29" s="47">
        <f t="shared" si="3"/>
        <v>0</v>
      </c>
      <c r="C29" s="47">
        <f t="shared" si="4"/>
        <v>0</v>
      </c>
      <c r="D29" s="184">
        <f t="shared" ref="D29:D42" si="5">+M8</f>
        <v>0</v>
      </c>
      <c r="E29" s="35"/>
      <c r="F29" s="36"/>
      <c r="G29" s="34"/>
      <c r="H29" s="10"/>
      <c r="I29" s="10"/>
      <c r="J29" s="10"/>
      <c r="K29" s="11"/>
      <c r="L29" s="12"/>
      <c r="M29" s="27">
        <f t="shared" ref="M29:M42" si="6">+D29+E29-F29-G29-H29-I29-J29-L29-K29</f>
        <v>0</v>
      </c>
      <c r="N29" s="181"/>
      <c r="O29" s="178"/>
      <c r="P29" s="250" t="str">
        <f t="shared" si="1"/>
        <v xml:space="preserve"> </v>
      </c>
      <c r="Q29" s="216" t="s">
        <v>61</v>
      </c>
      <c r="R29" s="186">
        <f>'gibanje del. sile'!D31</f>
        <v>0</v>
      </c>
    </row>
    <row r="30" spans="1:23" ht="15" x14ac:dyDescent="0.2">
      <c r="A30" s="222">
        <v>3</v>
      </c>
      <c r="B30" s="47">
        <f t="shared" si="3"/>
        <v>0</v>
      </c>
      <c r="C30" s="47">
        <f t="shared" si="4"/>
        <v>0</v>
      </c>
      <c r="D30" s="184">
        <f t="shared" si="5"/>
        <v>0</v>
      </c>
      <c r="E30" s="35"/>
      <c r="F30" s="36"/>
      <c r="G30" s="34"/>
      <c r="H30" s="10"/>
      <c r="I30" s="10"/>
      <c r="J30" s="10"/>
      <c r="K30" s="11"/>
      <c r="L30" s="12"/>
      <c r="M30" s="27">
        <f t="shared" si="6"/>
        <v>0</v>
      </c>
      <c r="N30" s="181"/>
      <c r="O30" s="178"/>
      <c r="P30" s="250" t="str">
        <f t="shared" si="1"/>
        <v xml:space="preserve"> </v>
      </c>
      <c r="Q30" s="216" t="s">
        <v>62</v>
      </c>
      <c r="R30" s="186">
        <f>'gibanje del. sile'!D32</f>
        <v>0</v>
      </c>
    </row>
    <row r="31" spans="1:23" ht="15.75" thickBot="1" x14ac:dyDescent="0.25">
      <c r="A31" s="222">
        <v>4</v>
      </c>
      <c r="B31" s="47">
        <f t="shared" si="3"/>
        <v>0</v>
      </c>
      <c r="C31" s="47">
        <f t="shared" si="4"/>
        <v>0</v>
      </c>
      <c r="D31" s="184">
        <f t="shared" si="5"/>
        <v>0</v>
      </c>
      <c r="E31" s="35"/>
      <c r="F31" s="36"/>
      <c r="G31" s="34"/>
      <c r="H31" s="10"/>
      <c r="I31" s="10"/>
      <c r="J31" s="10"/>
      <c r="K31" s="11"/>
      <c r="L31" s="12"/>
      <c r="M31" s="27">
        <f t="shared" si="6"/>
        <v>0</v>
      </c>
      <c r="N31" s="181"/>
      <c r="O31" s="178"/>
      <c r="P31" s="250" t="str">
        <f t="shared" si="1"/>
        <v xml:space="preserve"> </v>
      </c>
      <c r="Q31" s="217" t="s">
        <v>63</v>
      </c>
      <c r="R31" s="187">
        <f>'gibanje del. sile'!D33</f>
        <v>0</v>
      </c>
    </row>
    <row r="32" spans="1:23" ht="15.75" thickBot="1" x14ac:dyDescent="0.25">
      <c r="A32" s="222">
        <v>5</v>
      </c>
      <c r="B32" s="47">
        <f t="shared" si="3"/>
        <v>0</v>
      </c>
      <c r="C32" s="47">
        <f t="shared" si="4"/>
        <v>0</v>
      </c>
      <c r="D32" s="184">
        <f t="shared" si="5"/>
        <v>0</v>
      </c>
      <c r="E32" s="35"/>
      <c r="F32" s="36"/>
      <c r="G32" s="34"/>
      <c r="H32" s="10"/>
      <c r="I32" s="10"/>
      <c r="J32" s="10"/>
      <c r="K32" s="11"/>
      <c r="L32" s="12"/>
      <c r="M32" s="27">
        <f t="shared" si="6"/>
        <v>0</v>
      </c>
      <c r="N32" s="181"/>
      <c r="O32" s="178"/>
      <c r="P32" s="250" t="str">
        <f t="shared" si="1"/>
        <v xml:space="preserve"> </v>
      </c>
      <c r="Q32" s="218" t="s">
        <v>31</v>
      </c>
      <c r="R32" s="188">
        <f>'gibanje del. sile'!D34</f>
        <v>0</v>
      </c>
    </row>
    <row r="33" spans="1:23" ht="15" x14ac:dyDescent="0.2">
      <c r="A33" s="222">
        <v>6</v>
      </c>
      <c r="B33" s="47">
        <f t="shared" si="3"/>
        <v>0</v>
      </c>
      <c r="C33" s="47">
        <f t="shared" si="4"/>
        <v>0</v>
      </c>
      <c r="D33" s="184">
        <f t="shared" si="5"/>
        <v>0</v>
      </c>
      <c r="E33" s="35"/>
      <c r="F33" s="36"/>
      <c r="G33" s="34"/>
      <c r="H33" s="10"/>
      <c r="I33" s="10"/>
      <c r="J33" s="10"/>
      <c r="K33" s="11"/>
      <c r="L33" s="12"/>
      <c r="M33" s="27">
        <f t="shared" si="6"/>
        <v>0</v>
      </c>
      <c r="N33" s="181"/>
      <c r="O33" s="178"/>
      <c r="P33" s="250" t="str">
        <f t="shared" si="1"/>
        <v xml:space="preserve"> </v>
      </c>
    </row>
    <row r="34" spans="1:23" ht="15" x14ac:dyDescent="0.2">
      <c r="A34" s="222">
        <v>7</v>
      </c>
      <c r="B34" s="47">
        <f t="shared" si="3"/>
        <v>0</v>
      </c>
      <c r="C34" s="47">
        <f t="shared" si="4"/>
        <v>0</v>
      </c>
      <c r="D34" s="184">
        <f t="shared" si="5"/>
        <v>0</v>
      </c>
      <c r="E34" s="35"/>
      <c r="F34" s="36"/>
      <c r="G34" s="34"/>
      <c r="H34" s="10"/>
      <c r="I34" s="10"/>
      <c r="J34" s="10"/>
      <c r="K34" s="11"/>
      <c r="L34" s="12"/>
      <c r="M34" s="27">
        <f t="shared" si="6"/>
        <v>0</v>
      </c>
      <c r="N34" s="181"/>
      <c r="O34" s="178"/>
      <c r="P34" s="250" t="str">
        <f t="shared" si="1"/>
        <v xml:space="preserve"> </v>
      </c>
    </row>
    <row r="35" spans="1:23" ht="15" x14ac:dyDescent="0.2">
      <c r="A35" s="222">
        <v>8</v>
      </c>
      <c r="B35" s="47">
        <f t="shared" si="3"/>
        <v>0</v>
      </c>
      <c r="C35" s="47">
        <f t="shared" si="4"/>
        <v>0</v>
      </c>
      <c r="D35" s="184">
        <f t="shared" si="5"/>
        <v>0</v>
      </c>
      <c r="E35" s="35"/>
      <c r="F35" s="36"/>
      <c r="G35" s="34"/>
      <c r="H35" s="10"/>
      <c r="I35" s="10"/>
      <c r="J35" s="10"/>
      <c r="K35" s="11"/>
      <c r="L35" s="12"/>
      <c r="M35" s="27">
        <f t="shared" si="6"/>
        <v>0</v>
      </c>
      <c r="N35" s="181"/>
      <c r="O35" s="178"/>
      <c r="P35" s="250" t="str">
        <f t="shared" si="1"/>
        <v xml:space="preserve"> </v>
      </c>
    </row>
    <row r="36" spans="1:23" ht="15" x14ac:dyDescent="0.2">
      <c r="A36" s="222">
        <v>9</v>
      </c>
      <c r="B36" s="47">
        <f t="shared" si="3"/>
        <v>0</v>
      </c>
      <c r="C36" s="47">
        <f t="shared" si="4"/>
        <v>0</v>
      </c>
      <c r="D36" s="184">
        <f t="shared" si="5"/>
        <v>0</v>
      </c>
      <c r="E36" s="35"/>
      <c r="F36" s="36"/>
      <c r="G36" s="34"/>
      <c r="H36" s="10"/>
      <c r="I36" s="10"/>
      <c r="J36" s="10"/>
      <c r="K36" s="11"/>
      <c r="L36" s="12"/>
      <c r="M36" s="27">
        <f t="shared" si="6"/>
        <v>0</v>
      </c>
      <c r="N36" s="181"/>
      <c r="O36" s="178"/>
      <c r="P36" s="250" t="str">
        <f t="shared" si="1"/>
        <v xml:space="preserve"> </v>
      </c>
    </row>
    <row r="37" spans="1:23" ht="15" x14ac:dyDescent="0.2">
      <c r="A37" s="222">
        <v>10</v>
      </c>
      <c r="B37" s="47">
        <f t="shared" si="3"/>
        <v>0</v>
      </c>
      <c r="C37" s="47">
        <f t="shared" si="4"/>
        <v>0</v>
      </c>
      <c r="D37" s="184">
        <f t="shared" si="5"/>
        <v>0</v>
      </c>
      <c r="E37" s="35"/>
      <c r="F37" s="36"/>
      <c r="G37" s="34"/>
      <c r="H37" s="10"/>
      <c r="I37" s="10"/>
      <c r="J37" s="10"/>
      <c r="K37" s="11"/>
      <c r="L37" s="12"/>
      <c r="M37" s="27">
        <f t="shared" si="6"/>
        <v>0</v>
      </c>
      <c r="N37" s="181"/>
      <c r="O37" s="178"/>
      <c r="P37" s="250" t="str">
        <f t="shared" si="1"/>
        <v xml:space="preserve"> </v>
      </c>
    </row>
    <row r="38" spans="1:23" ht="15" x14ac:dyDescent="0.2">
      <c r="A38" s="222">
        <v>11</v>
      </c>
      <c r="B38" s="47">
        <f t="shared" si="3"/>
        <v>0</v>
      </c>
      <c r="C38" s="47">
        <f t="shared" si="4"/>
        <v>0</v>
      </c>
      <c r="D38" s="184">
        <f t="shared" si="5"/>
        <v>0</v>
      </c>
      <c r="E38" s="35"/>
      <c r="F38" s="36"/>
      <c r="G38" s="34"/>
      <c r="H38" s="10"/>
      <c r="I38" s="10"/>
      <c r="J38" s="10"/>
      <c r="K38" s="11"/>
      <c r="L38" s="12"/>
      <c r="M38" s="27">
        <f t="shared" si="6"/>
        <v>0</v>
      </c>
      <c r="N38" s="181"/>
      <c r="O38" s="178"/>
      <c r="P38" s="250" t="str">
        <f t="shared" si="1"/>
        <v xml:space="preserve"> </v>
      </c>
      <c r="Q38" s="142"/>
      <c r="R38" s="132"/>
      <c r="W38" s="251"/>
    </row>
    <row r="39" spans="1:23" x14ac:dyDescent="0.2">
      <c r="A39" s="222">
        <v>12</v>
      </c>
      <c r="B39" s="47">
        <f t="shared" si="3"/>
        <v>0</v>
      </c>
      <c r="C39" s="47">
        <f t="shared" si="4"/>
        <v>0</v>
      </c>
      <c r="D39" s="184">
        <f t="shared" si="5"/>
        <v>0</v>
      </c>
      <c r="E39" s="35"/>
      <c r="F39" s="36"/>
      <c r="G39" s="34"/>
      <c r="H39" s="10"/>
      <c r="I39" s="10"/>
      <c r="J39" s="10"/>
      <c r="K39" s="11"/>
      <c r="L39" s="12"/>
      <c r="M39" s="27">
        <f t="shared" si="6"/>
        <v>0</v>
      </c>
      <c r="N39" s="252"/>
      <c r="O39" s="253"/>
      <c r="P39" s="250" t="str">
        <f t="shared" si="1"/>
        <v xml:space="preserve"> </v>
      </c>
      <c r="Q39" s="142"/>
      <c r="R39" s="132"/>
      <c r="W39" s="251"/>
    </row>
    <row r="40" spans="1:23" x14ac:dyDescent="0.2">
      <c r="A40" s="222">
        <v>13</v>
      </c>
      <c r="B40" s="47">
        <f t="shared" si="3"/>
        <v>0</v>
      </c>
      <c r="C40" s="47">
        <f t="shared" si="4"/>
        <v>0</v>
      </c>
      <c r="D40" s="184">
        <f t="shared" si="5"/>
        <v>0</v>
      </c>
      <c r="E40" s="35"/>
      <c r="F40" s="36"/>
      <c r="G40" s="34"/>
      <c r="H40" s="10"/>
      <c r="I40" s="10"/>
      <c r="J40" s="10"/>
      <c r="K40" s="11"/>
      <c r="L40" s="12"/>
      <c r="M40" s="27">
        <f t="shared" si="6"/>
        <v>0</v>
      </c>
      <c r="N40" s="252"/>
      <c r="O40" s="253"/>
      <c r="P40" s="250" t="str">
        <f t="shared" si="1"/>
        <v xml:space="preserve"> </v>
      </c>
      <c r="Q40" s="142"/>
      <c r="R40" s="132"/>
      <c r="W40" s="251"/>
    </row>
    <row r="41" spans="1:23" x14ac:dyDescent="0.2">
      <c r="A41" s="222">
        <v>14</v>
      </c>
      <c r="B41" s="47">
        <f t="shared" si="3"/>
        <v>0</v>
      </c>
      <c r="C41" s="47">
        <f t="shared" si="4"/>
        <v>0</v>
      </c>
      <c r="D41" s="184">
        <f t="shared" si="5"/>
        <v>0</v>
      </c>
      <c r="E41" s="35"/>
      <c r="F41" s="36"/>
      <c r="G41" s="34"/>
      <c r="H41" s="10"/>
      <c r="I41" s="10"/>
      <c r="J41" s="10"/>
      <c r="K41" s="11"/>
      <c r="L41" s="12"/>
      <c r="M41" s="27">
        <f t="shared" si="6"/>
        <v>0</v>
      </c>
      <c r="N41" s="252"/>
      <c r="O41" s="253"/>
      <c r="P41" s="250" t="str">
        <f t="shared" si="1"/>
        <v xml:space="preserve"> </v>
      </c>
      <c r="Q41" s="142"/>
      <c r="R41" s="132"/>
      <c r="W41" s="251"/>
    </row>
    <row r="42" spans="1:23" x14ac:dyDescent="0.2">
      <c r="A42" s="222">
        <v>15</v>
      </c>
      <c r="B42" s="47">
        <f t="shared" si="3"/>
        <v>0</v>
      </c>
      <c r="C42" s="47">
        <f t="shared" si="4"/>
        <v>0</v>
      </c>
      <c r="D42" s="184">
        <f t="shared" si="5"/>
        <v>0</v>
      </c>
      <c r="E42" s="35"/>
      <c r="F42" s="36"/>
      <c r="G42" s="34"/>
      <c r="H42" s="10"/>
      <c r="I42" s="10"/>
      <c r="J42" s="10"/>
      <c r="K42" s="11"/>
      <c r="L42" s="12"/>
      <c r="M42" s="27">
        <f t="shared" si="6"/>
        <v>0</v>
      </c>
      <c r="N42" s="252"/>
      <c r="O42" s="253"/>
      <c r="P42" s="250" t="str">
        <f t="shared" si="1"/>
        <v xml:space="preserve"> </v>
      </c>
      <c r="Q42" s="142"/>
      <c r="R42" s="132"/>
      <c r="W42" s="251"/>
    </row>
    <row r="43" spans="1:23" s="122" customFormat="1" x14ac:dyDescent="0.2">
      <c r="A43" s="37"/>
      <c r="B43" s="190"/>
      <c r="C43" s="190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194"/>
      <c r="O43" s="195"/>
      <c r="Q43" s="196"/>
    </row>
    <row r="44" spans="1:23" s="122" customFormat="1" ht="15.75" x14ac:dyDescent="0.25">
      <c r="A44" s="37"/>
      <c r="B44" s="190"/>
      <c r="C44" s="190"/>
      <c r="D44" s="197" t="s">
        <v>42</v>
      </c>
      <c r="E44" s="38">
        <f>+E23</f>
        <v>0</v>
      </c>
      <c r="F44" s="37"/>
      <c r="G44" s="37"/>
      <c r="H44" s="37"/>
      <c r="I44" s="198" t="s">
        <v>14</v>
      </c>
      <c r="J44" s="198"/>
      <c r="K44" s="198"/>
      <c r="L44" s="151">
        <f>+L2</f>
        <v>2024</v>
      </c>
      <c r="M44" s="37"/>
      <c r="N44" s="194"/>
      <c r="O44" s="195"/>
      <c r="Q44" s="196"/>
    </row>
    <row r="45" spans="1:23" s="122" customFormat="1" ht="15.75" x14ac:dyDescent="0.25">
      <c r="A45" s="37"/>
      <c r="B45" s="190"/>
      <c r="C45" s="190"/>
      <c r="D45" s="223"/>
      <c r="E45" s="223"/>
      <c r="F45" s="37"/>
      <c r="G45" s="37"/>
      <c r="H45" s="37"/>
      <c r="I45" s="198"/>
      <c r="J45" s="198"/>
      <c r="K45" s="198"/>
      <c r="L45" s="151"/>
      <c r="M45" s="37"/>
      <c r="N45" s="194"/>
      <c r="O45" s="195"/>
      <c r="Q45" s="196"/>
    </row>
    <row r="46" spans="1:23" s="122" customFormat="1" ht="15.75" x14ac:dyDescent="0.25">
      <c r="A46" s="37"/>
      <c r="B46" s="190"/>
      <c r="C46" s="190"/>
      <c r="D46" s="199" t="s">
        <v>44</v>
      </c>
      <c r="E46" s="199"/>
      <c r="F46" s="199"/>
      <c r="G46" s="199"/>
      <c r="H46" s="198"/>
      <c r="I46" s="198"/>
      <c r="J46" s="37"/>
      <c r="K46" s="37"/>
      <c r="L46" s="37"/>
      <c r="M46" s="37"/>
      <c r="N46" s="194"/>
      <c r="O46" s="195"/>
      <c r="Q46" s="200" t="s">
        <v>26</v>
      </c>
    </row>
    <row r="47" spans="1:23" s="122" customFormat="1" ht="13.5" thickBot="1" x14ac:dyDescent="0.25">
      <c r="A47" s="37"/>
      <c r="B47" s="190"/>
      <c r="C47" s="190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194"/>
      <c r="O47" s="195"/>
      <c r="Q47" s="196"/>
    </row>
    <row r="48" spans="1:23" s="214" customFormat="1" ht="51.75" thickBot="1" x14ac:dyDescent="0.25">
      <c r="A48" s="202" t="s">
        <v>37</v>
      </c>
      <c r="B48" s="203" t="s">
        <v>43</v>
      </c>
      <c r="C48" s="203" t="s">
        <v>1</v>
      </c>
      <c r="D48" s="219" t="str">
        <f>+D6</f>
        <v>Začetno stanje</v>
      </c>
      <c r="E48" s="220" t="str">
        <f>+E6</f>
        <v>Pridelano
+</v>
      </c>
      <c r="F48" s="221" t="str">
        <f>+F6</f>
        <v>Prodano
-</v>
      </c>
      <c r="G48" s="219" t="str">
        <f t="shared" ref="G48:M48" si="7">+G6</f>
        <v>Turistična dejavnost
-</v>
      </c>
      <c r="H48" s="219" t="str">
        <f t="shared" si="7"/>
        <v>Poraba v gospodinjstvu in podarjeno
-</v>
      </c>
      <c r="I48" s="219" t="str">
        <f t="shared" si="7"/>
        <v>Pokrmljeno
-</v>
      </c>
      <c r="J48" s="219" t="str">
        <f t="shared" si="7"/>
        <v>Predelava
-</v>
      </c>
      <c r="K48" s="219" t="str">
        <f t="shared" si="7"/>
        <v>Seme za lastno setev
-</v>
      </c>
      <c r="L48" s="219" t="str">
        <f t="shared" si="7"/>
        <v>Kalo
-</v>
      </c>
      <c r="M48" s="219" t="str">
        <f t="shared" si="7"/>
        <v>Končno stanje</v>
      </c>
      <c r="N48" s="212" t="s">
        <v>181</v>
      </c>
      <c r="O48" s="213" t="s">
        <v>182</v>
      </c>
      <c r="Q48" s="142"/>
    </row>
    <row r="49" spans="1:23" ht="15" x14ac:dyDescent="0.2">
      <c r="A49" s="222">
        <v>1</v>
      </c>
      <c r="B49" s="47">
        <f t="shared" ref="B49:B63" si="8">+B28</f>
        <v>0</v>
      </c>
      <c r="C49" s="47">
        <f t="shared" ref="C49:C63" si="9">C7</f>
        <v>0</v>
      </c>
      <c r="D49" s="184">
        <f>+M28</f>
        <v>0</v>
      </c>
      <c r="E49" s="35"/>
      <c r="F49" s="36"/>
      <c r="G49" s="34"/>
      <c r="H49" s="10"/>
      <c r="I49" s="10"/>
      <c r="J49" s="10"/>
      <c r="K49" s="11"/>
      <c r="L49" s="12"/>
      <c r="M49" s="27">
        <f>+D49+E49-F49-G49-H49-I49-J49-L49-K49</f>
        <v>0</v>
      </c>
      <c r="N49" s="181"/>
      <c r="O49" s="178"/>
      <c r="P49" s="250" t="str">
        <f>IF(M49&lt;0, "KONČNO STANJE NE SME BITI MANJŠE OD 0 !!!", " ")</f>
        <v xml:space="preserve"> </v>
      </c>
      <c r="Q49" s="215" t="s">
        <v>60</v>
      </c>
      <c r="R49" s="185">
        <f>'gibanje del. sile'!E30</f>
        <v>0</v>
      </c>
    </row>
    <row r="50" spans="1:23" ht="15" x14ac:dyDescent="0.2">
      <c r="A50" s="222">
        <v>2</v>
      </c>
      <c r="B50" s="47">
        <f t="shared" si="8"/>
        <v>0</v>
      </c>
      <c r="C50" s="47">
        <f t="shared" si="9"/>
        <v>0</v>
      </c>
      <c r="D50" s="184">
        <f t="shared" ref="D50:D63" si="10">+M29</f>
        <v>0</v>
      </c>
      <c r="E50" s="35"/>
      <c r="F50" s="36"/>
      <c r="G50" s="34"/>
      <c r="H50" s="10"/>
      <c r="I50" s="10"/>
      <c r="J50" s="10"/>
      <c r="K50" s="11"/>
      <c r="L50" s="12"/>
      <c r="M50" s="27">
        <f t="shared" ref="M50:M63" si="11">+D50+E50-F50-G50-H50-I50-J50-L50-K50</f>
        <v>0</v>
      </c>
      <c r="N50" s="181"/>
      <c r="O50" s="178"/>
      <c r="P50" s="250" t="str">
        <f t="shared" ref="P50:P63" si="12">IF(M50&lt;0, "KONČNO STANJE NE SME BITI MANJŠE OD 0 !!!", " ")</f>
        <v xml:space="preserve"> </v>
      </c>
      <c r="Q50" s="216" t="s">
        <v>61</v>
      </c>
      <c r="R50" s="186">
        <f>'gibanje del. sile'!E31</f>
        <v>0</v>
      </c>
    </row>
    <row r="51" spans="1:23" ht="15" x14ac:dyDescent="0.2">
      <c r="A51" s="222">
        <v>3</v>
      </c>
      <c r="B51" s="47">
        <f t="shared" si="8"/>
        <v>0</v>
      </c>
      <c r="C51" s="47">
        <f t="shared" si="9"/>
        <v>0</v>
      </c>
      <c r="D51" s="184">
        <f t="shared" si="10"/>
        <v>0</v>
      </c>
      <c r="E51" s="35"/>
      <c r="F51" s="36"/>
      <c r="G51" s="34"/>
      <c r="H51" s="10"/>
      <c r="I51" s="10"/>
      <c r="J51" s="10"/>
      <c r="K51" s="11"/>
      <c r="L51" s="12"/>
      <c r="M51" s="27">
        <f t="shared" si="11"/>
        <v>0</v>
      </c>
      <c r="N51" s="181"/>
      <c r="O51" s="178"/>
      <c r="P51" s="250" t="str">
        <f t="shared" si="12"/>
        <v xml:space="preserve"> </v>
      </c>
      <c r="Q51" s="216" t="s">
        <v>62</v>
      </c>
      <c r="R51" s="186">
        <f>'gibanje del. sile'!E32</f>
        <v>0</v>
      </c>
    </row>
    <row r="52" spans="1:23" ht="15.75" thickBot="1" x14ac:dyDescent="0.25">
      <c r="A52" s="222">
        <v>4</v>
      </c>
      <c r="B52" s="47">
        <f t="shared" si="8"/>
        <v>0</v>
      </c>
      <c r="C52" s="47">
        <f t="shared" si="9"/>
        <v>0</v>
      </c>
      <c r="D52" s="184">
        <f t="shared" si="10"/>
        <v>0</v>
      </c>
      <c r="E52" s="35"/>
      <c r="F52" s="36"/>
      <c r="G52" s="34"/>
      <c r="H52" s="10"/>
      <c r="I52" s="10"/>
      <c r="J52" s="10"/>
      <c r="K52" s="11"/>
      <c r="L52" s="12"/>
      <c r="M52" s="27">
        <f t="shared" si="11"/>
        <v>0</v>
      </c>
      <c r="N52" s="181"/>
      <c r="O52" s="178"/>
      <c r="P52" s="250" t="str">
        <f t="shared" si="12"/>
        <v xml:space="preserve"> </v>
      </c>
      <c r="Q52" s="217" t="s">
        <v>63</v>
      </c>
      <c r="R52" s="187">
        <f>'gibanje del. sile'!E33</f>
        <v>0</v>
      </c>
    </row>
    <row r="53" spans="1:23" ht="15.75" thickBot="1" x14ac:dyDescent="0.25">
      <c r="A53" s="222">
        <v>5</v>
      </c>
      <c r="B53" s="47">
        <f t="shared" si="8"/>
        <v>0</v>
      </c>
      <c r="C53" s="47">
        <f t="shared" si="9"/>
        <v>0</v>
      </c>
      <c r="D53" s="184">
        <f t="shared" si="10"/>
        <v>0</v>
      </c>
      <c r="E53" s="35"/>
      <c r="F53" s="36"/>
      <c r="G53" s="34"/>
      <c r="H53" s="10"/>
      <c r="I53" s="10"/>
      <c r="J53" s="10"/>
      <c r="K53" s="11"/>
      <c r="L53" s="12"/>
      <c r="M53" s="27">
        <f t="shared" si="11"/>
        <v>0</v>
      </c>
      <c r="N53" s="181"/>
      <c r="O53" s="178"/>
      <c r="P53" s="250" t="str">
        <f t="shared" si="12"/>
        <v xml:space="preserve"> </v>
      </c>
      <c r="Q53" s="218" t="s">
        <v>31</v>
      </c>
      <c r="R53" s="188">
        <f>'gibanje del. sile'!E34</f>
        <v>0</v>
      </c>
    </row>
    <row r="54" spans="1:23" ht="15" x14ac:dyDescent="0.2">
      <c r="A54" s="222">
        <v>6</v>
      </c>
      <c r="B54" s="47">
        <f t="shared" si="8"/>
        <v>0</v>
      </c>
      <c r="C54" s="47">
        <f t="shared" si="9"/>
        <v>0</v>
      </c>
      <c r="D54" s="184">
        <f t="shared" si="10"/>
        <v>0</v>
      </c>
      <c r="E54" s="35"/>
      <c r="F54" s="36"/>
      <c r="G54" s="34"/>
      <c r="H54" s="10"/>
      <c r="I54" s="10"/>
      <c r="J54" s="10"/>
      <c r="K54" s="11"/>
      <c r="L54" s="12"/>
      <c r="M54" s="27">
        <f t="shared" si="11"/>
        <v>0</v>
      </c>
      <c r="N54" s="181"/>
      <c r="O54" s="178"/>
      <c r="P54" s="250" t="str">
        <f t="shared" si="12"/>
        <v xml:space="preserve"> </v>
      </c>
    </row>
    <row r="55" spans="1:23" ht="15" x14ac:dyDescent="0.2">
      <c r="A55" s="222">
        <v>7</v>
      </c>
      <c r="B55" s="47">
        <f t="shared" si="8"/>
        <v>0</v>
      </c>
      <c r="C55" s="47">
        <f t="shared" si="9"/>
        <v>0</v>
      </c>
      <c r="D55" s="184">
        <f t="shared" si="10"/>
        <v>0</v>
      </c>
      <c r="E55" s="35"/>
      <c r="F55" s="36"/>
      <c r="G55" s="34"/>
      <c r="H55" s="10"/>
      <c r="I55" s="10"/>
      <c r="J55" s="10"/>
      <c r="K55" s="11"/>
      <c r="L55" s="12"/>
      <c r="M55" s="27">
        <f t="shared" si="11"/>
        <v>0</v>
      </c>
      <c r="N55" s="181"/>
      <c r="O55" s="178"/>
      <c r="P55" s="250" t="str">
        <f t="shared" si="12"/>
        <v xml:space="preserve"> </v>
      </c>
    </row>
    <row r="56" spans="1:23" ht="15" x14ac:dyDescent="0.2">
      <c r="A56" s="222">
        <v>8</v>
      </c>
      <c r="B56" s="47">
        <f t="shared" si="8"/>
        <v>0</v>
      </c>
      <c r="C56" s="47">
        <f t="shared" si="9"/>
        <v>0</v>
      </c>
      <c r="D56" s="184">
        <f t="shared" si="10"/>
        <v>0</v>
      </c>
      <c r="E56" s="35"/>
      <c r="F56" s="36"/>
      <c r="G56" s="34"/>
      <c r="H56" s="10"/>
      <c r="I56" s="10"/>
      <c r="J56" s="10"/>
      <c r="K56" s="11"/>
      <c r="L56" s="12"/>
      <c r="M56" s="27">
        <f t="shared" si="11"/>
        <v>0</v>
      </c>
      <c r="N56" s="181"/>
      <c r="O56" s="178"/>
      <c r="P56" s="250" t="str">
        <f t="shared" si="12"/>
        <v xml:space="preserve"> </v>
      </c>
    </row>
    <row r="57" spans="1:23" ht="15" x14ac:dyDescent="0.2">
      <c r="A57" s="222">
        <v>9</v>
      </c>
      <c r="B57" s="47">
        <f t="shared" si="8"/>
        <v>0</v>
      </c>
      <c r="C57" s="47">
        <f t="shared" si="9"/>
        <v>0</v>
      </c>
      <c r="D57" s="184">
        <f t="shared" si="10"/>
        <v>0</v>
      </c>
      <c r="E57" s="35"/>
      <c r="F57" s="36"/>
      <c r="G57" s="34"/>
      <c r="H57" s="10"/>
      <c r="I57" s="10"/>
      <c r="J57" s="10"/>
      <c r="K57" s="11"/>
      <c r="L57" s="12"/>
      <c r="M57" s="27">
        <f t="shared" si="11"/>
        <v>0</v>
      </c>
      <c r="N57" s="181"/>
      <c r="O57" s="178"/>
      <c r="P57" s="250" t="str">
        <f t="shared" si="12"/>
        <v xml:space="preserve"> </v>
      </c>
    </row>
    <row r="58" spans="1:23" ht="15" x14ac:dyDescent="0.2">
      <c r="A58" s="222">
        <v>10</v>
      </c>
      <c r="B58" s="47">
        <f t="shared" si="8"/>
        <v>0</v>
      </c>
      <c r="C58" s="47">
        <f t="shared" si="9"/>
        <v>0</v>
      </c>
      <c r="D58" s="184">
        <f t="shared" si="10"/>
        <v>0</v>
      </c>
      <c r="E58" s="35"/>
      <c r="F58" s="36"/>
      <c r="G58" s="34"/>
      <c r="H58" s="10"/>
      <c r="I58" s="10"/>
      <c r="J58" s="10"/>
      <c r="K58" s="11"/>
      <c r="L58" s="12"/>
      <c r="M58" s="27">
        <f t="shared" si="11"/>
        <v>0</v>
      </c>
      <c r="N58" s="181"/>
      <c r="O58" s="178"/>
      <c r="P58" s="250" t="str">
        <f t="shared" si="12"/>
        <v xml:space="preserve"> </v>
      </c>
    </row>
    <row r="59" spans="1:23" ht="15" x14ac:dyDescent="0.2">
      <c r="A59" s="222">
        <v>11</v>
      </c>
      <c r="B59" s="47">
        <f t="shared" si="8"/>
        <v>0</v>
      </c>
      <c r="C59" s="47">
        <f t="shared" si="9"/>
        <v>0</v>
      </c>
      <c r="D59" s="184">
        <f t="shared" si="10"/>
        <v>0</v>
      </c>
      <c r="E59" s="35"/>
      <c r="F59" s="36"/>
      <c r="G59" s="34"/>
      <c r="H59" s="10"/>
      <c r="I59" s="10"/>
      <c r="J59" s="10"/>
      <c r="K59" s="11"/>
      <c r="L59" s="12"/>
      <c r="M59" s="27">
        <f t="shared" si="11"/>
        <v>0</v>
      </c>
      <c r="N59" s="181"/>
      <c r="O59" s="178"/>
      <c r="P59" s="250" t="str">
        <f t="shared" si="12"/>
        <v xml:space="preserve"> </v>
      </c>
    </row>
    <row r="60" spans="1:23" x14ac:dyDescent="0.2">
      <c r="A60" s="222">
        <v>12</v>
      </c>
      <c r="B60" s="47">
        <f t="shared" si="8"/>
        <v>0</v>
      </c>
      <c r="C60" s="47">
        <f t="shared" si="9"/>
        <v>0</v>
      </c>
      <c r="D60" s="184">
        <f t="shared" si="10"/>
        <v>0</v>
      </c>
      <c r="E60" s="35"/>
      <c r="F60" s="36"/>
      <c r="G60" s="34"/>
      <c r="H60" s="10"/>
      <c r="I60" s="10"/>
      <c r="J60" s="10"/>
      <c r="K60" s="11"/>
      <c r="L60" s="12"/>
      <c r="M60" s="27">
        <f t="shared" si="11"/>
        <v>0</v>
      </c>
      <c r="N60" s="252"/>
      <c r="O60" s="253"/>
      <c r="P60" s="250" t="str">
        <f t="shared" si="12"/>
        <v xml:space="preserve"> </v>
      </c>
      <c r="Q60" s="142"/>
      <c r="R60" s="132"/>
      <c r="W60" s="251"/>
    </row>
    <row r="61" spans="1:23" x14ac:dyDescent="0.2">
      <c r="A61" s="222">
        <v>13</v>
      </c>
      <c r="B61" s="47">
        <f t="shared" si="8"/>
        <v>0</v>
      </c>
      <c r="C61" s="47">
        <f t="shared" si="9"/>
        <v>0</v>
      </c>
      <c r="D61" s="184">
        <f t="shared" si="10"/>
        <v>0</v>
      </c>
      <c r="E61" s="35"/>
      <c r="F61" s="36"/>
      <c r="G61" s="34"/>
      <c r="H61" s="10"/>
      <c r="I61" s="10"/>
      <c r="J61" s="10"/>
      <c r="K61" s="11"/>
      <c r="L61" s="12"/>
      <c r="M61" s="27">
        <f t="shared" si="11"/>
        <v>0</v>
      </c>
      <c r="N61" s="252"/>
      <c r="O61" s="253"/>
      <c r="P61" s="250" t="str">
        <f t="shared" si="12"/>
        <v xml:space="preserve"> </v>
      </c>
      <c r="Q61" s="142"/>
      <c r="R61" s="132"/>
      <c r="W61" s="251"/>
    </row>
    <row r="62" spans="1:23" x14ac:dyDescent="0.2">
      <c r="A62" s="222">
        <v>14</v>
      </c>
      <c r="B62" s="47">
        <f t="shared" si="8"/>
        <v>0</v>
      </c>
      <c r="C62" s="47">
        <f t="shared" si="9"/>
        <v>0</v>
      </c>
      <c r="D62" s="184">
        <f t="shared" si="10"/>
        <v>0</v>
      </c>
      <c r="E62" s="35"/>
      <c r="F62" s="36"/>
      <c r="G62" s="34"/>
      <c r="H62" s="10"/>
      <c r="I62" s="10"/>
      <c r="J62" s="10"/>
      <c r="K62" s="11"/>
      <c r="L62" s="12"/>
      <c r="M62" s="27">
        <f t="shared" si="11"/>
        <v>0</v>
      </c>
      <c r="N62" s="252"/>
      <c r="O62" s="253"/>
      <c r="P62" s="250" t="str">
        <f t="shared" si="12"/>
        <v xml:space="preserve"> </v>
      </c>
      <c r="Q62" s="142"/>
      <c r="R62" s="132"/>
      <c r="W62" s="251"/>
    </row>
    <row r="63" spans="1:23" x14ac:dyDescent="0.2">
      <c r="A63" s="222">
        <v>15</v>
      </c>
      <c r="B63" s="47">
        <f t="shared" si="8"/>
        <v>0</v>
      </c>
      <c r="C63" s="47">
        <f t="shared" si="9"/>
        <v>0</v>
      </c>
      <c r="D63" s="184">
        <f t="shared" si="10"/>
        <v>0</v>
      </c>
      <c r="E63" s="35"/>
      <c r="F63" s="36"/>
      <c r="G63" s="34"/>
      <c r="H63" s="10"/>
      <c r="I63" s="10"/>
      <c r="J63" s="10"/>
      <c r="K63" s="11"/>
      <c r="L63" s="12"/>
      <c r="M63" s="27">
        <f t="shared" si="11"/>
        <v>0</v>
      </c>
      <c r="N63" s="254"/>
      <c r="O63" s="255"/>
      <c r="P63" s="250" t="str">
        <f t="shared" si="12"/>
        <v xml:space="preserve"> </v>
      </c>
      <c r="Q63" s="142"/>
      <c r="R63" s="132"/>
      <c r="W63" s="251"/>
    </row>
    <row r="64" spans="1:23" s="122" customFormat="1" x14ac:dyDescent="0.2">
      <c r="A64" s="222"/>
      <c r="B64" s="47"/>
      <c r="C64" s="47"/>
      <c r="D64" s="131"/>
      <c r="E64" s="131"/>
      <c r="F64" s="131"/>
      <c r="G64" s="131"/>
      <c r="H64" s="131"/>
      <c r="I64" s="131"/>
      <c r="J64" s="131"/>
      <c r="K64" s="131"/>
      <c r="L64" s="131"/>
      <c r="M64" s="40"/>
      <c r="N64" s="183"/>
      <c r="O64" s="180"/>
      <c r="P64" s="124"/>
      <c r="Q64" s="142"/>
      <c r="R64" s="132"/>
      <c r="W64" s="132"/>
    </row>
    <row r="65" spans="1:18" s="122" customFormat="1" ht="15.75" x14ac:dyDescent="0.25">
      <c r="A65" s="37"/>
      <c r="B65" s="190"/>
      <c r="C65" s="190"/>
      <c r="D65" s="197" t="s">
        <v>42</v>
      </c>
      <c r="E65" s="224">
        <f>+E44</f>
        <v>0</v>
      </c>
      <c r="F65" s="37"/>
      <c r="G65" s="37"/>
      <c r="H65" s="37"/>
      <c r="I65" s="198" t="s">
        <v>15</v>
      </c>
      <c r="J65" s="198"/>
      <c r="K65" s="198"/>
      <c r="L65" s="151">
        <f>+L2</f>
        <v>2024</v>
      </c>
      <c r="M65" s="37"/>
      <c r="N65" s="194"/>
      <c r="O65" s="195"/>
      <c r="Q65" s="196"/>
    </row>
    <row r="66" spans="1:18" s="122" customFormat="1" ht="15.75" x14ac:dyDescent="0.25">
      <c r="A66" s="37"/>
      <c r="B66" s="190"/>
      <c r="C66" s="190"/>
      <c r="D66" s="225"/>
      <c r="E66" s="225"/>
      <c r="F66" s="37"/>
      <c r="G66" s="37"/>
      <c r="H66" s="37"/>
      <c r="I66" s="198"/>
      <c r="J66" s="198"/>
      <c r="K66" s="198"/>
      <c r="L66" s="151"/>
      <c r="M66" s="37"/>
      <c r="N66" s="194"/>
      <c r="O66" s="195"/>
      <c r="Q66" s="196"/>
    </row>
    <row r="67" spans="1:18" s="122" customFormat="1" ht="15.75" x14ac:dyDescent="0.25">
      <c r="A67" s="37"/>
      <c r="B67" s="190"/>
      <c r="C67" s="190"/>
      <c r="D67" s="199" t="s">
        <v>44</v>
      </c>
      <c r="E67" s="199"/>
      <c r="F67" s="199"/>
      <c r="G67" s="199"/>
      <c r="H67" s="198"/>
      <c r="I67" s="198"/>
      <c r="J67" s="37"/>
      <c r="K67" s="37"/>
      <c r="L67" s="37"/>
      <c r="M67" s="37"/>
      <c r="N67" s="194"/>
      <c r="O67" s="195"/>
      <c r="Q67" s="200" t="s">
        <v>26</v>
      </c>
    </row>
    <row r="68" spans="1:18" s="122" customFormat="1" ht="13.5" thickBot="1" x14ac:dyDescent="0.25">
      <c r="A68" s="37"/>
      <c r="B68" s="190"/>
      <c r="C68" s="190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194"/>
      <c r="O68" s="195"/>
      <c r="Q68" s="196"/>
    </row>
    <row r="69" spans="1:18" s="214" customFormat="1" ht="51.75" thickBot="1" x14ac:dyDescent="0.25">
      <c r="A69" s="202" t="s">
        <v>37</v>
      </c>
      <c r="B69" s="203" t="s">
        <v>43</v>
      </c>
      <c r="C69" s="203" t="s">
        <v>1</v>
      </c>
      <c r="D69" s="219" t="str">
        <f>+D6</f>
        <v>Začetno stanje</v>
      </c>
      <c r="E69" s="220" t="str">
        <f>+E6</f>
        <v>Pridelano
+</v>
      </c>
      <c r="F69" s="221" t="str">
        <f>+F6</f>
        <v>Prodano
-</v>
      </c>
      <c r="G69" s="219" t="str">
        <f t="shared" ref="G69:M69" si="13">+G6</f>
        <v>Turistična dejavnost
-</v>
      </c>
      <c r="H69" s="219" t="str">
        <f t="shared" si="13"/>
        <v>Poraba v gospodinjstvu in podarjeno
-</v>
      </c>
      <c r="I69" s="219" t="str">
        <f t="shared" si="13"/>
        <v>Pokrmljeno
-</v>
      </c>
      <c r="J69" s="219" t="str">
        <f t="shared" si="13"/>
        <v>Predelava
-</v>
      </c>
      <c r="K69" s="219" t="str">
        <f t="shared" si="13"/>
        <v>Seme za lastno setev
-</v>
      </c>
      <c r="L69" s="219" t="str">
        <f t="shared" si="13"/>
        <v>Kalo
-</v>
      </c>
      <c r="M69" s="219" t="str">
        <f t="shared" si="13"/>
        <v>Končno stanje</v>
      </c>
      <c r="N69" s="212" t="s">
        <v>181</v>
      </c>
      <c r="O69" s="213" t="s">
        <v>182</v>
      </c>
      <c r="Q69" s="142"/>
    </row>
    <row r="70" spans="1:18" ht="15" x14ac:dyDescent="0.2">
      <c r="A70" s="222">
        <v>1</v>
      </c>
      <c r="B70" s="47">
        <f t="shared" ref="B70:B84" si="14">+B49</f>
        <v>0</v>
      </c>
      <c r="C70" s="47">
        <f t="shared" ref="C70:C84" si="15">C7</f>
        <v>0</v>
      </c>
      <c r="D70" s="184">
        <f t="shared" ref="D70:D84" si="16">+M49</f>
        <v>0</v>
      </c>
      <c r="E70" s="35"/>
      <c r="F70" s="36"/>
      <c r="G70" s="34"/>
      <c r="H70" s="10"/>
      <c r="I70" s="10"/>
      <c r="J70" s="10"/>
      <c r="K70" s="11"/>
      <c r="L70" s="12"/>
      <c r="M70" s="27">
        <f>+D70+E70-F70-G70-H70-I70-J70-L70-K70</f>
        <v>0</v>
      </c>
      <c r="N70" s="181"/>
      <c r="O70" s="178"/>
      <c r="P70" s="250" t="str">
        <f t="shared" ref="P70:P84" si="17">IF(M70&lt;0, "KONČNO STANJE NE SME BITI MANJŠE OD 0 !!!", " ")</f>
        <v xml:space="preserve"> </v>
      </c>
      <c r="Q70" s="215" t="s">
        <v>60</v>
      </c>
      <c r="R70" s="185">
        <f>'gibanje del. sile'!F30</f>
        <v>0</v>
      </c>
    </row>
    <row r="71" spans="1:18" ht="15" x14ac:dyDescent="0.2">
      <c r="A71" s="222">
        <v>2</v>
      </c>
      <c r="B71" s="47">
        <f t="shared" si="14"/>
        <v>0</v>
      </c>
      <c r="C71" s="47">
        <f t="shared" si="15"/>
        <v>0</v>
      </c>
      <c r="D71" s="184">
        <f t="shared" si="16"/>
        <v>0</v>
      </c>
      <c r="E71" s="35"/>
      <c r="F71" s="36"/>
      <c r="G71" s="34"/>
      <c r="H71" s="10"/>
      <c r="I71" s="10"/>
      <c r="J71" s="10"/>
      <c r="K71" s="11"/>
      <c r="L71" s="12"/>
      <c r="M71" s="27">
        <f t="shared" ref="M71:M84" si="18">+D71+E71-F71-G71-H71-I71-J71-L71-K71</f>
        <v>0</v>
      </c>
      <c r="N71" s="181"/>
      <c r="O71" s="178"/>
      <c r="P71" s="250" t="str">
        <f t="shared" si="17"/>
        <v xml:space="preserve"> </v>
      </c>
      <c r="Q71" s="216" t="s">
        <v>61</v>
      </c>
      <c r="R71" s="186">
        <f>'gibanje del. sile'!F31</f>
        <v>0</v>
      </c>
    </row>
    <row r="72" spans="1:18" ht="15" x14ac:dyDescent="0.2">
      <c r="A72" s="222">
        <v>3</v>
      </c>
      <c r="B72" s="47">
        <f t="shared" si="14"/>
        <v>0</v>
      </c>
      <c r="C72" s="47">
        <f t="shared" si="15"/>
        <v>0</v>
      </c>
      <c r="D72" s="184">
        <f t="shared" si="16"/>
        <v>0</v>
      </c>
      <c r="E72" s="35"/>
      <c r="F72" s="36"/>
      <c r="G72" s="34"/>
      <c r="H72" s="10"/>
      <c r="I72" s="10"/>
      <c r="J72" s="10"/>
      <c r="K72" s="11"/>
      <c r="L72" s="12"/>
      <c r="M72" s="27">
        <f t="shared" si="18"/>
        <v>0</v>
      </c>
      <c r="N72" s="181"/>
      <c r="O72" s="178"/>
      <c r="P72" s="250" t="str">
        <f t="shared" si="17"/>
        <v xml:space="preserve"> </v>
      </c>
      <c r="Q72" s="216" t="s">
        <v>62</v>
      </c>
      <c r="R72" s="186">
        <f>'gibanje del. sile'!F32</f>
        <v>0</v>
      </c>
    </row>
    <row r="73" spans="1:18" ht="15.75" thickBot="1" x14ac:dyDescent="0.25">
      <c r="A73" s="222">
        <v>4</v>
      </c>
      <c r="B73" s="47">
        <f t="shared" si="14"/>
        <v>0</v>
      </c>
      <c r="C73" s="47">
        <f t="shared" si="15"/>
        <v>0</v>
      </c>
      <c r="D73" s="184">
        <f t="shared" si="16"/>
        <v>0</v>
      </c>
      <c r="E73" s="35"/>
      <c r="F73" s="36"/>
      <c r="G73" s="34"/>
      <c r="H73" s="10"/>
      <c r="I73" s="10"/>
      <c r="J73" s="10"/>
      <c r="K73" s="11"/>
      <c r="L73" s="12"/>
      <c r="M73" s="27">
        <f t="shared" si="18"/>
        <v>0</v>
      </c>
      <c r="N73" s="181"/>
      <c r="O73" s="178"/>
      <c r="P73" s="250" t="str">
        <f t="shared" si="17"/>
        <v xml:space="preserve"> </v>
      </c>
      <c r="Q73" s="217" t="s">
        <v>63</v>
      </c>
      <c r="R73" s="187">
        <f>'gibanje del. sile'!F33</f>
        <v>0</v>
      </c>
    </row>
    <row r="74" spans="1:18" ht="15.75" thickBot="1" x14ac:dyDescent="0.25">
      <c r="A74" s="222">
        <v>5</v>
      </c>
      <c r="B74" s="47">
        <f t="shared" si="14"/>
        <v>0</v>
      </c>
      <c r="C74" s="47">
        <f t="shared" si="15"/>
        <v>0</v>
      </c>
      <c r="D74" s="184">
        <f t="shared" si="16"/>
        <v>0</v>
      </c>
      <c r="E74" s="35"/>
      <c r="F74" s="36"/>
      <c r="G74" s="34"/>
      <c r="H74" s="10"/>
      <c r="I74" s="10"/>
      <c r="J74" s="10"/>
      <c r="K74" s="11"/>
      <c r="L74" s="12"/>
      <c r="M74" s="27">
        <f t="shared" si="18"/>
        <v>0</v>
      </c>
      <c r="N74" s="181"/>
      <c r="O74" s="178"/>
      <c r="P74" s="250" t="str">
        <f t="shared" si="17"/>
        <v xml:space="preserve"> </v>
      </c>
      <c r="Q74" s="218" t="s">
        <v>31</v>
      </c>
      <c r="R74" s="188">
        <f>'gibanje del. sile'!F34</f>
        <v>0</v>
      </c>
    </row>
    <row r="75" spans="1:18" ht="15" x14ac:dyDescent="0.2">
      <c r="A75" s="222">
        <v>6</v>
      </c>
      <c r="B75" s="47">
        <f t="shared" si="14"/>
        <v>0</v>
      </c>
      <c r="C75" s="47">
        <f t="shared" si="15"/>
        <v>0</v>
      </c>
      <c r="D75" s="184">
        <f t="shared" si="16"/>
        <v>0</v>
      </c>
      <c r="E75" s="35"/>
      <c r="F75" s="36"/>
      <c r="G75" s="34"/>
      <c r="H75" s="10"/>
      <c r="I75" s="10"/>
      <c r="J75" s="10"/>
      <c r="K75" s="11"/>
      <c r="L75" s="12"/>
      <c r="M75" s="27">
        <f t="shared" si="18"/>
        <v>0</v>
      </c>
      <c r="N75" s="181"/>
      <c r="O75" s="178"/>
      <c r="P75" s="250" t="str">
        <f t="shared" si="17"/>
        <v xml:space="preserve"> </v>
      </c>
    </row>
    <row r="76" spans="1:18" ht="15" x14ac:dyDescent="0.2">
      <c r="A76" s="222">
        <v>7</v>
      </c>
      <c r="B76" s="47">
        <f t="shared" si="14"/>
        <v>0</v>
      </c>
      <c r="C76" s="47">
        <f t="shared" si="15"/>
        <v>0</v>
      </c>
      <c r="D76" s="184">
        <f t="shared" si="16"/>
        <v>0</v>
      </c>
      <c r="E76" s="35"/>
      <c r="F76" s="36"/>
      <c r="G76" s="34"/>
      <c r="H76" s="10"/>
      <c r="I76" s="10"/>
      <c r="J76" s="10"/>
      <c r="K76" s="11"/>
      <c r="L76" s="12"/>
      <c r="M76" s="27">
        <f t="shared" si="18"/>
        <v>0</v>
      </c>
      <c r="N76" s="181"/>
      <c r="O76" s="178"/>
      <c r="P76" s="250" t="str">
        <f t="shared" si="17"/>
        <v xml:space="preserve"> </v>
      </c>
    </row>
    <row r="77" spans="1:18" ht="15" x14ac:dyDescent="0.2">
      <c r="A77" s="222">
        <v>8</v>
      </c>
      <c r="B77" s="47">
        <f t="shared" si="14"/>
        <v>0</v>
      </c>
      <c r="C77" s="47">
        <f t="shared" si="15"/>
        <v>0</v>
      </c>
      <c r="D77" s="184">
        <f t="shared" si="16"/>
        <v>0</v>
      </c>
      <c r="E77" s="35"/>
      <c r="F77" s="36"/>
      <c r="G77" s="34"/>
      <c r="H77" s="10"/>
      <c r="I77" s="10"/>
      <c r="J77" s="10"/>
      <c r="K77" s="11"/>
      <c r="L77" s="12"/>
      <c r="M77" s="27">
        <f t="shared" si="18"/>
        <v>0</v>
      </c>
      <c r="N77" s="181"/>
      <c r="O77" s="178"/>
      <c r="P77" s="250" t="str">
        <f t="shared" si="17"/>
        <v xml:space="preserve"> </v>
      </c>
    </row>
    <row r="78" spans="1:18" ht="15" x14ac:dyDescent="0.2">
      <c r="A78" s="222">
        <v>9</v>
      </c>
      <c r="B78" s="47">
        <f t="shared" si="14"/>
        <v>0</v>
      </c>
      <c r="C78" s="47">
        <f t="shared" si="15"/>
        <v>0</v>
      </c>
      <c r="D78" s="184">
        <f t="shared" si="16"/>
        <v>0</v>
      </c>
      <c r="E78" s="35"/>
      <c r="F78" s="36"/>
      <c r="G78" s="34"/>
      <c r="H78" s="10"/>
      <c r="I78" s="10"/>
      <c r="J78" s="10"/>
      <c r="K78" s="11"/>
      <c r="L78" s="12"/>
      <c r="M78" s="27">
        <f t="shared" si="18"/>
        <v>0</v>
      </c>
      <c r="N78" s="181"/>
      <c r="O78" s="178"/>
      <c r="P78" s="250" t="str">
        <f t="shared" si="17"/>
        <v xml:space="preserve"> </v>
      </c>
    </row>
    <row r="79" spans="1:18" ht="15" x14ac:dyDescent="0.2">
      <c r="A79" s="222">
        <v>10</v>
      </c>
      <c r="B79" s="47">
        <f t="shared" si="14"/>
        <v>0</v>
      </c>
      <c r="C79" s="47">
        <f t="shared" si="15"/>
        <v>0</v>
      </c>
      <c r="D79" s="184">
        <f t="shared" si="16"/>
        <v>0</v>
      </c>
      <c r="E79" s="35"/>
      <c r="F79" s="36"/>
      <c r="G79" s="34"/>
      <c r="H79" s="10"/>
      <c r="I79" s="10"/>
      <c r="J79" s="10"/>
      <c r="K79" s="11"/>
      <c r="L79" s="12"/>
      <c r="M79" s="27">
        <f t="shared" si="18"/>
        <v>0</v>
      </c>
      <c r="N79" s="181"/>
      <c r="O79" s="178"/>
      <c r="P79" s="250" t="str">
        <f t="shared" si="17"/>
        <v xml:space="preserve"> </v>
      </c>
    </row>
    <row r="80" spans="1:18" ht="15" x14ac:dyDescent="0.2">
      <c r="A80" s="222">
        <v>11</v>
      </c>
      <c r="B80" s="47">
        <f t="shared" si="14"/>
        <v>0</v>
      </c>
      <c r="C80" s="47">
        <f t="shared" si="15"/>
        <v>0</v>
      </c>
      <c r="D80" s="184">
        <f t="shared" si="16"/>
        <v>0</v>
      </c>
      <c r="E80" s="35"/>
      <c r="F80" s="36"/>
      <c r="G80" s="34"/>
      <c r="H80" s="10"/>
      <c r="I80" s="10"/>
      <c r="J80" s="10"/>
      <c r="K80" s="11"/>
      <c r="L80" s="12"/>
      <c r="M80" s="27">
        <f t="shared" si="18"/>
        <v>0</v>
      </c>
      <c r="N80" s="181"/>
      <c r="O80" s="178"/>
      <c r="P80" s="250" t="str">
        <f t="shared" si="17"/>
        <v xml:space="preserve"> </v>
      </c>
    </row>
    <row r="81" spans="1:18" x14ac:dyDescent="0.2">
      <c r="A81" s="222">
        <v>12</v>
      </c>
      <c r="B81" s="47">
        <f t="shared" si="14"/>
        <v>0</v>
      </c>
      <c r="C81" s="47">
        <f t="shared" si="15"/>
        <v>0</v>
      </c>
      <c r="D81" s="184">
        <f t="shared" si="16"/>
        <v>0</v>
      </c>
      <c r="E81" s="35"/>
      <c r="F81" s="36"/>
      <c r="G81" s="34"/>
      <c r="H81" s="10"/>
      <c r="I81" s="10"/>
      <c r="J81" s="10"/>
      <c r="K81" s="11"/>
      <c r="L81" s="12"/>
      <c r="M81" s="27">
        <f t="shared" si="18"/>
        <v>0</v>
      </c>
      <c r="N81" s="252"/>
      <c r="O81" s="253"/>
      <c r="P81" s="250" t="str">
        <f t="shared" si="17"/>
        <v xml:space="preserve"> </v>
      </c>
    </row>
    <row r="82" spans="1:18" x14ac:dyDescent="0.2">
      <c r="A82" s="222">
        <v>13</v>
      </c>
      <c r="B82" s="47">
        <f t="shared" si="14"/>
        <v>0</v>
      </c>
      <c r="C82" s="47">
        <f t="shared" si="15"/>
        <v>0</v>
      </c>
      <c r="D82" s="184">
        <f t="shared" si="16"/>
        <v>0</v>
      </c>
      <c r="E82" s="35"/>
      <c r="F82" s="36"/>
      <c r="G82" s="34"/>
      <c r="H82" s="10"/>
      <c r="I82" s="10"/>
      <c r="J82" s="10"/>
      <c r="K82" s="11"/>
      <c r="L82" s="12"/>
      <c r="M82" s="27">
        <f t="shared" si="18"/>
        <v>0</v>
      </c>
      <c r="N82" s="252"/>
      <c r="O82" s="253"/>
      <c r="P82" s="250" t="str">
        <f t="shared" si="17"/>
        <v xml:space="preserve"> </v>
      </c>
    </row>
    <row r="83" spans="1:18" x14ac:dyDescent="0.2">
      <c r="A83" s="222">
        <v>14</v>
      </c>
      <c r="B83" s="47">
        <f t="shared" si="14"/>
        <v>0</v>
      </c>
      <c r="C83" s="47">
        <f t="shared" si="15"/>
        <v>0</v>
      </c>
      <c r="D83" s="184">
        <f t="shared" si="16"/>
        <v>0</v>
      </c>
      <c r="E83" s="35"/>
      <c r="F83" s="36"/>
      <c r="G83" s="34"/>
      <c r="H83" s="10"/>
      <c r="I83" s="10"/>
      <c r="J83" s="10"/>
      <c r="K83" s="11"/>
      <c r="L83" s="12"/>
      <c r="M83" s="27">
        <f t="shared" si="18"/>
        <v>0</v>
      </c>
      <c r="N83" s="252"/>
      <c r="O83" s="253"/>
      <c r="P83" s="250" t="str">
        <f t="shared" si="17"/>
        <v xml:space="preserve"> </v>
      </c>
    </row>
    <row r="84" spans="1:18" x14ac:dyDescent="0.2">
      <c r="A84" s="222">
        <v>15</v>
      </c>
      <c r="B84" s="47">
        <f t="shared" si="14"/>
        <v>0</v>
      </c>
      <c r="C84" s="47">
        <f t="shared" si="15"/>
        <v>0</v>
      </c>
      <c r="D84" s="184">
        <f t="shared" si="16"/>
        <v>0</v>
      </c>
      <c r="E84" s="35"/>
      <c r="F84" s="36"/>
      <c r="G84" s="34"/>
      <c r="H84" s="10"/>
      <c r="I84" s="10"/>
      <c r="J84" s="10"/>
      <c r="K84" s="11"/>
      <c r="L84" s="12"/>
      <c r="M84" s="27">
        <f t="shared" si="18"/>
        <v>0</v>
      </c>
      <c r="N84" s="252"/>
      <c r="O84" s="253"/>
      <c r="P84" s="250" t="str">
        <f t="shared" si="17"/>
        <v xml:space="preserve"> </v>
      </c>
    </row>
    <row r="85" spans="1:18" s="122" customFormat="1" x14ac:dyDescent="0.2">
      <c r="A85" s="222"/>
      <c r="B85" s="226"/>
      <c r="C85" s="22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194"/>
      <c r="O85" s="195"/>
      <c r="Q85" s="196"/>
    </row>
    <row r="86" spans="1:18" s="122" customFormat="1" ht="15.75" x14ac:dyDescent="0.25">
      <c r="A86" s="37"/>
      <c r="B86" s="190"/>
      <c r="C86" s="190"/>
      <c r="D86" s="197" t="s">
        <v>42</v>
      </c>
      <c r="E86" s="224">
        <f>+E65</f>
        <v>0</v>
      </c>
      <c r="F86" s="37"/>
      <c r="G86" s="37"/>
      <c r="H86" s="37"/>
      <c r="I86" s="198" t="s">
        <v>16</v>
      </c>
      <c r="J86" s="198"/>
      <c r="K86" s="198"/>
      <c r="L86" s="151">
        <f>+L2</f>
        <v>2024</v>
      </c>
      <c r="M86" s="37"/>
      <c r="N86" s="194"/>
      <c r="O86" s="195"/>
      <c r="Q86" s="196"/>
    </row>
    <row r="87" spans="1:18" s="122" customFormat="1" ht="15.75" x14ac:dyDescent="0.25">
      <c r="A87" s="37"/>
      <c r="B87" s="190"/>
      <c r="C87" s="190"/>
      <c r="D87" s="225"/>
      <c r="E87" s="225"/>
      <c r="F87" s="37"/>
      <c r="G87" s="37"/>
      <c r="H87" s="37"/>
      <c r="I87" s="198"/>
      <c r="J87" s="198"/>
      <c r="K87" s="198"/>
      <c r="L87" s="151"/>
      <c r="M87" s="37"/>
      <c r="N87" s="194"/>
      <c r="O87" s="195"/>
      <c r="Q87" s="196"/>
    </row>
    <row r="88" spans="1:18" s="122" customFormat="1" ht="15.75" x14ac:dyDescent="0.25">
      <c r="A88" s="37"/>
      <c r="B88" s="190"/>
      <c r="C88" s="190"/>
      <c r="D88" s="199" t="s">
        <v>44</v>
      </c>
      <c r="E88" s="199"/>
      <c r="F88" s="199"/>
      <c r="G88" s="199"/>
      <c r="H88" s="198"/>
      <c r="I88" s="198"/>
      <c r="J88" s="37"/>
      <c r="K88" s="37"/>
      <c r="L88" s="37"/>
      <c r="M88" s="37"/>
      <c r="N88" s="194"/>
      <c r="O88" s="195"/>
      <c r="Q88" s="200" t="s">
        <v>26</v>
      </c>
    </row>
    <row r="89" spans="1:18" s="122" customFormat="1" ht="13.5" thickBot="1" x14ac:dyDescent="0.25">
      <c r="A89" s="37"/>
      <c r="B89" s="190"/>
      <c r="C89" s="190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194"/>
      <c r="O89" s="195"/>
      <c r="Q89" s="196"/>
    </row>
    <row r="90" spans="1:18" s="214" customFormat="1" ht="51.75" thickBot="1" x14ac:dyDescent="0.25">
      <c r="A90" s="202" t="s">
        <v>37</v>
      </c>
      <c r="B90" s="203" t="s">
        <v>43</v>
      </c>
      <c r="C90" s="203" t="s">
        <v>1</v>
      </c>
      <c r="D90" s="219" t="str">
        <f>+D6</f>
        <v>Začetno stanje</v>
      </c>
      <c r="E90" s="220" t="str">
        <f>+E6</f>
        <v>Pridelano
+</v>
      </c>
      <c r="F90" s="221" t="str">
        <f>+F6</f>
        <v>Prodano
-</v>
      </c>
      <c r="G90" s="219" t="str">
        <f t="shared" ref="G90:M90" si="19">+G6</f>
        <v>Turistična dejavnost
-</v>
      </c>
      <c r="H90" s="219" t="str">
        <f t="shared" si="19"/>
        <v>Poraba v gospodinjstvu in podarjeno
-</v>
      </c>
      <c r="I90" s="219" t="str">
        <f t="shared" si="19"/>
        <v>Pokrmljeno
-</v>
      </c>
      <c r="J90" s="219" t="str">
        <f t="shared" si="19"/>
        <v>Predelava
-</v>
      </c>
      <c r="K90" s="219" t="str">
        <f t="shared" si="19"/>
        <v>Seme za lastno setev
-</v>
      </c>
      <c r="L90" s="219" t="str">
        <f t="shared" si="19"/>
        <v>Kalo
-</v>
      </c>
      <c r="M90" s="219" t="str">
        <f t="shared" si="19"/>
        <v>Končno stanje</v>
      </c>
      <c r="N90" s="212" t="s">
        <v>181</v>
      </c>
      <c r="O90" s="213" t="s">
        <v>182</v>
      </c>
      <c r="Q90" s="142"/>
    </row>
    <row r="91" spans="1:18" ht="15" x14ac:dyDescent="0.2">
      <c r="A91" s="222">
        <v>1</v>
      </c>
      <c r="B91" s="47">
        <f t="shared" ref="B91:B105" si="20">+B70</f>
        <v>0</v>
      </c>
      <c r="C91" s="47">
        <f t="shared" ref="C91:C105" si="21">C7</f>
        <v>0</v>
      </c>
      <c r="D91" s="184">
        <f>+M70</f>
        <v>0</v>
      </c>
      <c r="E91" s="35"/>
      <c r="F91" s="36"/>
      <c r="G91" s="34"/>
      <c r="H91" s="10"/>
      <c r="I91" s="10"/>
      <c r="J91" s="10"/>
      <c r="K91" s="11"/>
      <c r="L91" s="12"/>
      <c r="M91" s="27">
        <f>+D91+E91-F91-G91-H91-I91-J91-L91-K91</f>
        <v>0</v>
      </c>
      <c r="N91" s="181"/>
      <c r="O91" s="178"/>
      <c r="P91" s="250" t="str">
        <f>IF(M91&lt;0, "KONČNO STANJE NE SME BITI MANJŠE OD 0 !!!", " ")</f>
        <v xml:space="preserve"> </v>
      </c>
      <c r="Q91" s="215" t="s">
        <v>60</v>
      </c>
      <c r="R91" s="185">
        <f>'gibanje del. sile'!G30</f>
        <v>0</v>
      </c>
    </row>
    <row r="92" spans="1:18" ht="15" x14ac:dyDescent="0.2">
      <c r="A92" s="222">
        <v>2</v>
      </c>
      <c r="B92" s="47">
        <f t="shared" si="20"/>
        <v>0</v>
      </c>
      <c r="C92" s="47">
        <f t="shared" si="21"/>
        <v>0</v>
      </c>
      <c r="D92" s="184">
        <f t="shared" ref="D92:D105" si="22">+M71</f>
        <v>0</v>
      </c>
      <c r="E92" s="35"/>
      <c r="F92" s="36"/>
      <c r="G92" s="34"/>
      <c r="H92" s="10"/>
      <c r="I92" s="10"/>
      <c r="J92" s="10"/>
      <c r="K92" s="11"/>
      <c r="L92" s="12"/>
      <c r="M92" s="27">
        <f t="shared" ref="M92:M105" si="23">+D92+E92-F92-G92-H92-I92-J92-L92-K92</f>
        <v>0</v>
      </c>
      <c r="N92" s="181"/>
      <c r="O92" s="178"/>
      <c r="P92" s="250" t="str">
        <f t="shared" ref="P92:P105" si="24">IF(M92&lt;0, "KONČNO STANJE NE SME BITI MANJŠE OD 0 !!!", " ")</f>
        <v xml:space="preserve"> </v>
      </c>
      <c r="Q92" s="216" t="s">
        <v>61</v>
      </c>
      <c r="R92" s="186">
        <f>'gibanje del. sile'!G31</f>
        <v>0</v>
      </c>
    </row>
    <row r="93" spans="1:18" ht="15" x14ac:dyDescent="0.2">
      <c r="A93" s="222">
        <v>3</v>
      </c>
      <c r="B93" s="47">
        <f t="shared" si="20"/>
        <v>0</v>
      </c>
      <c r="C93" s="47">
        <f t="shared" si="21"/>
        <v>0</v>
      </c>
      <c r="D93" s="184">
        <f t="shared" si="22"/>
        <v>0</v>
      </c>
      <c r="E93" s="35"/>
      <c r="F93" s="36"/>
      <c r="G93" s="34"/>
      <c r="H93" s="10"/>
      <c r="I93" s="10"/>
      <c r="J93" s="10"/>
      <c r="K93" s="11"/>
      <c r="L93" s="12"/>
      <c r="M93" s="27">
        <f t="shared" si="23"/>
        <v>0</v>
      </c>
      <c r="N93" s="181"/>
      <c r="O93" s="178"/>
      <c r="P93" s="250" t="str">
        <f t="shared" si="24"/>
        <v xml:space="preserve"> </v>
      </c>
      <c r="Q93" s="216" t="s">
        <v>62</v>
      </c>
      <c r="R93" s="186">
        <f>'gibanje del. sile'!G32</f>
        <v>0</v>
      </c>
    </row>
    <row r="94" spans="1:18" ht="15.75" thickBot="1" x14ac:dyDescent="0.25">
      <c r="A94" s="222">
        <v>4</v>
      </c>
      <c r="B94" s="47">
        <f t="shared" si="20"/>
        <v>0</v>
      </c>
      <c r="C94" s="47">
        <f t="shared" si="21"/>
        <v>0</v>
      </c>
      <c r="D94" s="184">
        <f t="shared" si="22"/>
        <v>0</v>
      </c>
      <c r="E94" s="35"/>
      <c r="F94" s="36"/>
      <c r="G94" s="34"/>
      <c r="H94" s="10"/>
      <c r="I94" s="10"/>
      <c r="J94" s="10"/>
      <c r="K94" s="11"/>
      <c r="L94" s="12"/>
      <c r="M94" s="27">
        <f t="shared" si="23"/>
        <v>0</v>
      </c>
      <c r="N94" s="181"/>
      <c r="O94" s="178"/>
      <c r="P94" s="250" t="str">
        <f t="shared" si="24"/>
        <v xml:space="preserve"> </v>
      </c>
      <c r="Q94" s="217" t="s">
        <v>63</v>
      </c>
      <c r="R94" s="187">
        <f>'gibanje del. sile'!G33</f>
        <v>0</v>
      </c>
    </row>
    <row r="95" spans="1:18" ht="15.75" thickBot="1" x14ac:dyDescent="0.25">
      <c r="A95" s="222">
        <v>5</v>
      </c>
      <c r="B95" s="47">
        <f t="shared" si="20"/>
        <v>0</v>
      </c>
      <c r="C95" s="47">
        <f t="shared" si="21"/>
        <v>0</v>
      </c>
      <c r="D95" s="184">
        <f t="shared" si="22"/>
        <v>0</v>
      </c>
      <c r="E95" s="35"/>
      <c r="F95" s="36"/>
      <c r="G95" s="34"/>
      <c r="H95" s="10"/>
      <c r="I95" s="10"/>
      <c r="J95" s="10"/>
      <c r="K95" s="11"/>
      <c r="L95" s="12"/>
      <c r="M95" s="27">
        <f t="shared" si="23"/>
        <v>0</v>
      </c>
      <c r="N95" s="181"/>
      <c r="O95" s="178"/>
      <c r="P95" s="250" t="str">
        <f t="shared" si="24"/>
        <v xml:space="preserve"> </v>
      </c>
      <c r="Q95" s="218" t="s">
        <v>31</v>
      </c>
      <c r="R95" s="188">
        <f>'gibanje del. sile'!G34</f>
        <v>0</v>
      </c>
    </row>
    <row r="96" spans="1:18" ht="15" x14ac:dyDescent="0.2">
      <c r="A96" s="222">
        <v>6</v>
      </c>
      <c r="B96" s="47">
        <f t="shared" si="20"/>
        <v>0</v>
      </c>
      <c r="C96" s="47">
        <f t="shared" si="21"/>
        <v>0</v>
      </c>
      <c r="D96" s="184">
        <f t="shared" si="22"/>
        <v>0</v>
      </c>
      <c r="E96" s="35"/>
      <c r="F96" s="36"/>
      <c r="G96" s="34"/>
      <c r="H96" s="10"/>
      <c r="I96" s="10"/>
      <c r="J96" s="10"/>
      <c r="K96" s="11"/>
      <c r="L96" s="12"/>
      <c r="M96" s="27">
        <f t="shared" si="23"/>
        <v>0</v>
      </c>
      <c r="N96" s="181"/>
      <c r="O96" s="178"/>
      <c r="P96" s="250" t="str">
        <f t="shared" si="24"/>
        <v xml:space="preserve"> </v>
      </c>
    </row>
    <row r="97" spans="1:17" s="248" customFormat="1" ht="15" x14ac:dyDescent="0.2">
      <c r="A97" s="222">
        <v>7</v>
      </c>
      <c r="B97" s="47">
        <f t="shared" si="20"/>
        <v>0</v>
      </c>
      <c r="C97" s="47">
        <f t="shared" si="21"/>
        <v>0</v>
      </c>
      <c r="D97" s="184">
        <f t="shared" si="22"/>
        <v>0</v>
      </c>
      <c r="E97" s="35"/>
      <c r="F97" s="36"/>
      <c r="G97" s="34"/>
      <c r="H97" s="10"/>
      <c r="I97" s="10"/>
      <c r="J97" s="10"/>
      <c r="K97" s="11"/>
      <c r="L97" s="12"/>
      <c r="M97" s="27">
        <f t="shared" si="23"/>
        <v>0</v>
      </c>
      <c r="N97" s="181"/>
      <c r="O97" s="178"/>
      <c r="P97" s="250" t="str">
        <f t="shared" si="24"/>
        <v xml:space="preserve"> </v>
      </c>
      <c r="Q97" s="196"/>
    </row>
    <row r="98" spans="1:17" s="248" customFormat="1" ht="15" x14ac:dyDescent="0.2">
      <c r="A98" s="222">
        <v>8</v>
      </c>
      <c r="B98" s="47">
        <f t="shared" si="20"/>
        <v>0</v>
      </c>
      <c r="C98" s="47">
        <f t="shared" si="21"/>
        <v>0</v>
      </c>
      <c r="D98" s="184">
        <f t="shared" si="22"/>
        <v>0</v>
      </c>
      <c r="E98" s="35"/>
      <c r="F98" s="36"/>
      <c r="G98" s="34"/>
      <c r="H98" s="10"/>
      <c r="I98" s="10"/>
      <c r="J98" s="10"/>
      <c r="K98" s="11"/>
      <c r="L98" s="12"/>
      <c r="M98" s="27">
        <f t="shared" si="23"/>
        <v>0</v>
      </c>
      <c r="N98" s="181"/>
      <c r="O98" s="178"/>
      <c r="P98" s="250" t="str">
        <f t="shared" si="24"/>
        <v xml:space="preserve"> </v>
      </c>
      <c r="Q98" s="196"/>
    </row>
    <row r="99" spans="1:17" s="248" customFormat="1" ht="15" x14ac:dyDescent="0.2">
      <c r="A99" s="222">
        <v>9</v>
      </c>
      <c r="B99" s="47">
        <f t="shared" si="20"/>
        <v>0</v>
      </c>
      <c r="C99" s="47">
        <f t="shared" si="21"/>
        <v>0</v>
      </c>
      <c r="D99" s="184">
        <f t="shared" si="22"/>
        <v>0</v>
      </c>
      <c r="E99" s="35"/>
      <c r="F99" s="36"/>
      <c r="G99" s="34"/>
      <c r="H99" s="10"/>
      <c r="I99" s="10"/>
      <c r="J99" s="10"/>
      <c r="K99" s="11"/>
      <c r="L99" s="12"/>
      <c r="M99" s="27">
        <f t="shared" si="23"/>
        <v>0</v>
      </c>
      <c r="N99" s="181"/>
      <c r="O99" s="178"/>
      <c r="P99" s="250" t="str">
        <f t="shared" si="24"/>
        <v xml:space="preserve"> </v>
      </c>
      <c r="Q99" s="196"/>
    </row>
    <row r="100" spans="1:17" s="248" customFormat="1" ht="15" x14ac:dyDescent="0.2">
      <c r="A100" s="222">
        <v>10</v>
      </c>
      <c r="B100" s="47">
        <f t="shared" si="20"/>
        <v>0</v>
      </c>
      <c r="C100" s="47">
        <f t="shared" si="21"/>
        <v>0</v>
      </c>
      <c r="D100" s="184">
        <f t="shared" si="22"/>
        <v>0</v>
      </c>
      <c r="E100" s="35"/>
      <c r="F100" s="36"/>
      <c r="G100" s="34"/>
      <c r="H100" s="10"/>
      <c r="I100" s="10"/>
      <c r="J100" s="10"/>
      <c r="K100" s="11"/>
      <c r="L100" s="12"/>
      <c r="M100" s="27">
        <f t="shared" si="23"/>
        <v>0</v>
      </c>
      <c r="N100" s="181"/>
      <c r="O100" s="178"/>
      <c r="P100" s="250" t="str">
        <f t="shared" si="24"/>
        <v xml:space="preserve"> </v>
      </c>
      <c r="Q100" s="196"/>
    </row>
    <row r="101" spans="1:17" s="248" customFormat="1" ht="15" x14ac:dyDescent="0.2">
      <c r="A101" s="222">
        <v>11</v>
      </c>
      <c r="B101" s="47">
        <f t="shared" si="20"/>
        <v>0</v>
      </c>
      <c r="C101" s="47">
        <f t="shared" si="21"/>
        <v>0</v>
      </c>
      <c r="D101" s="184">
        <f t="shared" si="22"/>
        <v>0</v>
      </c>
      <c r="E101" s="35"/>
      <c r="F101" s="36"/>
      <c r="G101" s="34"/>
      <c r="H101" s="10"/>
      <c r="I101" s="10"/>
      <c r="J101" s="10"/>
      <c r="K101" s="11"/>
      <c r="L101" s="12"/>
      <c r="M101" s="27">
        <f t="shared" si="23"/>
        <v>0</v>
      </c>
      <c r="N101" s="181"/>
      <c r="O101" s="178"/>
      <c r="P101" s="250" t="str">
        <f t="shared" si="24"/>
        <v xml:space="preserve"> </v>
      </c>
      <c r="Q101" s="196"/>
    </row>
    <row r="102" spans="1:17" s="248" customFormat="1" x14ac:dyDescent="0.2">
      <c r="A102" s="222">
        <v>12</v>
      </c>
      <c r="B102" s="47">
        <f t="shared" si="20"/>
        <v>0</v>
      </c>
      <c r="C102" s="47">
        <f t="shared" si="21"/>
        <v>0</v>
      </c>
      <c r="D102" s="184">
        <f t="shared" si="22"/>
        <v>0</v>
      </c>
      <c r="E102" s="35"/>
      <c r="F102" s="36"/>
      <c r="G102" s="34"/>
      <c r="H102" s="10"/>
      <c r="I102" s="10"/>
      <c r="J102" s="10"/>
      <c r="K102" s="11"/>
      <c r="L102" s="12"/>
      <c r="M102" s="27">
        <f t="shared" si="23"/>
        <v>0</v>
      </c>
      <c r="N102" s="252"/>
      <c r="O102" s="253"/>
      <c r="P102" s="250" t="str">
        <f t="shared" si="24"/>
        <v xml:space="preserve"> </v>
      </c>
      <c r="Q102" s="196"/>
    </row>
    <row r="103" spans="1:17" s="248" customFormat="1" x14ac:dyDescent="0.2">
      <c r="A103" s="222">
        <v>13</v>
      </c>
      <c r="B103" s="47">
        <f t="shared" si="20"/>
        <v>0</v>
      </c>
      <c r="C103" s="47">
        <f t="shared" si="21"/>
        <v>0</v>
      </c>
      <c r="D103" s="184">
        <f t="shared" si="22"/>
        <v>0</v>
      </c>
      <c r="E103" s="35"/>
      <c r="F103" s="36"/>
      <c r="G103" s="34"/>
      <c r="H103" s="10"/>
      <c r="I103" s="10"/>
      <c r="J103" s="10"/>
      <c r="K103" s="11"/>
      <c r="L103" s="12"/>
      <c r="M103" s="27">
        <f t="shared" si="23"/>
        <v>0</v>
      </c>
      <c r="N103" s="252"/>
      <c r="O103" s="253"/>
      <c r="P103" s="250" t="str">
        <f t="shared" si="24"/>
        <v xml:space="preserve"> </v>
      </c>
      <c r="Q103" s="196"/>
    </row>
    <row r="104" spans="1:17" s="248" customFormat="1" x14ac:dyDescent="0.2">
      <c r="A104" s="222">
        <v>14</v>
      </c>
      <c r="B104" s="47">
        <f t="shared" si="20"/>
        <v>0</v>
      </c>
      <c r="C104" s="47">
        <f t="shared" si="21"/>
        <v>0</v>
      </c>
      <c r="D104" s="184">
        <f t="shared" si="22"/>
        <v>0</v>
      </c>
      <c r="E104" s="35"/>
      <c r="F104" s="36"/>
      <c r="G104" s="34"/>
      <c r="H104" s="10"/>
      <c r="I104" s="10"/>
      <c r="J104" s="10"/>
      <c r="K104" s="11"/>
      <c r="L104" s="12"/>
      <c r="M104" s="27">
        <f t="shared" si="23"/>
        <v>0</v>
      </c>
      <c r="N104" s="252"/>
      <c r="O104" s="253"/>
      <c r="P104" s="250" t="str">
        <f t="shared" si="24"/>
        <v xml:space="preserve"> </v>
      </c>
      <c r="Q104" s="196"/>
    </row>
    <row r="105" spans="1:17" s="248" customFormat="1" x14ac:dyDescent="0.2">
      <c r="A105" s="222">
        <v>15</v>
      </c>
      <c r="B105" s="47">
        <f t="shared" si="20"/>
        <v>0</v>
      </c>
      <c r="C105" s="47">
        <f t="shared" si="21"/>
        <v>0</v>
      </c>
      <c r="D105" s="184">
        <f t="shared" si="22"/>
        <v>0</v>
      </c>
      <c r="E105" s="35"/>
      <c r="F105" s="36"/>
      <c r="G105" s="34"/>
      <c r="H105" s="10"/>
      <c r="I105" s="10"/>
      <c r="J105" s="10"/>
      <c r="K105" s="11"/>
      <c r="L105" s="12"/>
      <c r="M105" s="27">
        <f t="shared" si="23"/>
        <v>0</v>
      </c>
      <c r="N105" s="252"/>
      <c r="O105" s="253"/>
      <c r="P105" s="250" t="str">
        <f t="shared" si="24"/>
        <v xml:space="preserve"> </v>
      </c>
      <c r="Q105" s="196"/>
    </row>
    <row r="106" spans="1:17" s="122" customFormat="1" x14ac:dyDescent="0.2">
      <c r="A106" s="222"/>
      <c r="B106" s="47"/>
      <c r="C106" s="47"/>
      <c r="D106" s="131"/>
      <c r="E106" s="131"/>
      <c r="F106" s="131"/>
      <c r="G106" s="131"/>
      <c r="H106" s="131"/>
      <c r="I106" s="131"/>
      <c r="J106" s="131"/>
      <c r="K106" s="131"/>
      <c r="L106" s="131"/>
      <c r="M106" s="40"/>
      <c r="N106" s="183"/>
      <c r="O106" s="180"/>
      <c r="P106" s="124"/>
      <c r="Q106" s="196"/>
    </row>
    <row r="107" spans="1:17" s="122" customFormat="1" x14ac:dyDescent="0.2">
      <c r="A107" s="37"/>
      <c r="B107" s="190"/>
      <c r="C107" s="190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194"/>
      <c r="O107" s="195"/>
      <c r="P107" s="124"/>
      <c r="Q107" s="196"/>
    </row>
    <row r="108" spans="1:17" s="122" customFormat="1" ht="15.75" x14ac:dyDescent="0.25">
      <c r="A108" s="37"/>
      <c r="B108" s="190"/>
      <c r="C108" s="190"/>
      <c r="D108" s="197" t="s">
        <v>42</v>
      </c>
      <c r="E108" s="224">
        <f>+E86</f>
        <v>0</v>
      </c>
      <c r="F108" s="37"/>
      <c r="G108" s="37"/>
      <c r="H108" s="37"/>
      <c r="I108" s="198" t="s">
        <v>17</v>
      </c>
      <c r="J108" s="198"/>
      <c r="K108" s="198"/>
      <c r="L108" s="151">
        <f>+L2</f>
        <v>2024</v>
      </c>
      <c r="M108" s="37"/>
      <c r="N108" s="194"/>
      <c r="O108" s="195"/>
      <c r="Q108" s="196"/>
    </row>
    <row r="109" spans="1:17" s="122" customFormat="1" ht="15.75" x14ac:dyDescent="0.25">
      <c r="A109" s="37"/>
      <c r="B109" s="190"/>
      <c r="C109" s="190"/>
      <c r="D109" s="225"/>
      <c r="E109" s="225"/>
      <c r="F109" s="37"/>
      <c r="G109" s="37"/>
      <c r="H109" s="37"/>
      <c r="I109" s="198"/>
      <c r="J109" s="198"/>
      <c r="K109" s="198"/>
      <c r="L109" s="151"/>
      <c r="M109" s="37"/>
      <c r="N109" s="194"/>
      <c r="O109" s="195"/>
      <c r="Q109" s="196"/>
    </row>
    <row r="110" spans="1:17" s="122" customFormat="1" ht="15.75" x14ac:dyDescent="0.25">
      <c r="A110" s="37"/>
      <c r="B110" s="190"/>
      <c r="C110" s="190"/>
      <c r="D110" s="199" t="s">
        <v>44</v>
      </c>
      <c r="E110" s="199"/>
      <c r="F110" s="199"/>
      <c r="G110" s="199"/>
      <c r="H110" s="198"/>
      <c r="I110" s="198"/>
      <c r="J110" s="37"/>
      <c r="K110" s="37"/>
      <c r="L110" s="37"/>
      <c r="M110" s="37"/>
      <c r="N110" s="194"/>
      <c r="O110" s="195"/>
      <c r="Q110" s="200" t="s">
        <v>26</v>
      </c>
    </row>
    <row r="111" spans="1:17" s="122" customFormat="1" ht="13.5" thickBot="1" x14ac:dyDescent="0.25">
      <c r="A111" s="37"/>
      <c r="B111" s="190"/>
      <c r="C111" s="190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194"/>
      <c r="O111" s="195"/>
      <c r="Q111" s="196"/>
    </row>
    <row r="112" spans="1:17" s="214" customFormat="1" ht="51.75" thickBot="1" x14ac:dyDescent="0.25">
      <c r="A112" s="202" t="s">
        <v>37</v>
      </c>
      <c r="B112" s="203" t="s">
        <v>43</v>
      </c>
      <c r="C112" s="203" t="s">
        <v>1</v>
      </c>
      <c r="D112" s="219" t="str">
        <f t="shared" ref="D112:M112" si="25">+D6</f>
        <v>Začetno stanje</v>
      </c>
      <c r="E112" s="220" t="str">
        <f t="shared" si="25"/>
        <v>Pridelano
+</v>
      </c>
      <c r="F112" s="221" t="str">
        <f t="shared" si="25"/>
        <v>Prodano
-</v>
      </c>
      <c r="G112" s="219" t="str">
        <f t="shared" si="25"/>
        <v>Turistična dejavnost
-</v>
      </c>
      <c r="H112" s="219" t="str">
        <f t="shared" si="25"/>
        <v>Poraba v gospodinjstvu in podarjeno
-</v>
      </c>
      <c r="I112" s="219" t="str">
        <f t="shared" si="25"/>
        <v>Pokrmljeno
-</v>
      </c>
      <c r="J112" s="219" t="str">
        <f t="shared" si="25"/>
        <v>Predelava
-</v>
      </c>
      <c r="K112" s="219" t="str">
        <f t="shared" si="25"/>
        <v>Seme za lastno setev
-</v>
      </c>
      <c r="L112" s="219" t="str">
        <f t="shared" si="25"/>
        <v>Kalo
-</v>
      </c>
      <c r="M112" s="219" t="str">
        <f t="shared" si="25"/>
        <v>Končno stanje</v>
      </c>
      <c r="N112" s="212" t="s">
        <v>181</v>
      </c>
      <c r="O112" s="213" t="s">
        <v>182</v>
      </c>
    </row>
    <row r="113" spans="1:18" ht="15" x14ac:dyDescent="0.2">
      <c r="A113" s="222">
        <v>1</v>
      </c>
      <c r="B113" s="47">
        <f t="shared" ref="B113:B127" si="26">+B91</f>
        <v>0</v>
      </c>
      <c r="C113" s="47">
        <f t="shared" ref="C113:C127" si="27">C7</f>
        <v>0</v>
      </c>
      <c r="D113" s="184">
        <f t="shared" ref="D113:D127" si="28">+M91</f>
        <v>0</v>
      </c>
      <c r="E113" s="35"/>
      <c r="F113" s="36"/>
      <c r="G113" s="34"/>
      <c r="H113" s="10"/>
      <c r="I113" s="10"/>
      <c r="J113" s="10"/>
      <c r="K113" s="11"/>
      <c r="L113" s="12"/>
      <c r="M113" s="27">
        <f>+D113+E113-F113-G113-H113-I113-J113-L113-K113</f>
        <v>0</v>
      </c>
      <c r="N113" s="181"/>
      <c r="O113" s="178"/>
      <c r="P113" s="250" t="str">
        <f>IF(M113&lt;0, "KONČNO STANJE NE SME BITI MANJŠE OD 0 !!!", " ")</f>
        <v xml:space="preserve"> </v>
      </c>
      <c r="Q113" s="215" t="s">
        <v>60</v>
      </c>
      <c r="R113" s="185">
        <f>'gibanje del. sile'!H30</f>
        <v>0</v>
      </c>
    </row>
    <row r="114" spans="1:18" ht="15" x14ac:dyDescent="0.2">
      <c r="A114" s="222">
        <v>2</v>
      </c>
      <c r="B114" s="47">
        <f t="shared" si="26"/>
        <v>0</v>
      </c>
      <c r="C114" s="47">
        <f t="shared" si="27"/>
        <v>0</v>
      </c>
      <c r="D114" s="184">
        <f t="shared" si="28"/>
        <v>0</v>
      </c>
      <c r="E114" s="35"/>
      <c r="F114" s="36"/>
      <c r="G114" s="34"/>
      <c r="H114" s="10"/>
      <c r="I114" s="10"/>
      <c r="J114" s="10"/>
      <c r="K114" s="11"/>
      <c r="L114" s="12"/>
      <c r="M114" s="27">
        <f t="shared" ref="M114:M127" si="29">+D114+E114-F114-G114-H114-I114-J114-L114-K114</f>
        <v>0</v>
      </c>
      <c r="N114" s="181"/>
      <c r="O114" s="178"/>
      <c r="P114" s="250" t="str">
        <f t="shared" ref="P114:P127" si="30">IF(M114&lt;0, "KONČNO STANJE NE SME BITI MANJŠE OD 0 !!!", " ")</f>
        <v xml:space="preserve"> </v>
      </c>
      <c r="Q114" s="216" t="s">
        <v>61</v>
      </c>
      <c r="R114" s="186">
        <f>'gibanje del. sile'!H31</f>
        <v>0</v>
      </c>
    </row>
    <row r="115" spans="1:18" ht="15" x14ac:dyDescent="0.2">
      <c r="A115" s="222">
        <v>3</v>
      </c>
      <c r="B115" s="47">
        <f t="shared" si="26"/>
        <v>0</v>
      </c>
      <c r="C115" s="47">
        <f t="shared" si="27"/>
        <v>0</v>
      </c>
      <c r="D115" s="184">
        <f t="shared" si="28"/>
        <v>0</v>
      </c>
      <c r="E115" s="35"/>
      <c r="F115" s="36"/>
      <c r="G115" s="34"/>
      <c r="H115" s="10"/>
      <c r="I115" s="10"/>
      <c r="J115" s="10"/>
      <c r="K115" s="11"/>
      <c r="L115" s="12"/>
      <c r="M115" s="27">
        <f t="shared" si="29"/>
        <v>0</v>
      </c>
      <c r="N115" s="181"/>
      <c r="O115" s="178"/>
      <c r="P115" s="250" t="str">
        <f t="shared" si="30"/>
        <v xml:space="preserve"> </v>
      </c>
      <c r="Q115" s="216" t="s">
        <v>62</v>
      </c>
      <c r="R115" s="186">
        <f>'gibanje del. sile'!H32</f>
        <v>0</v>
      </c>
    </row>
    <row r="116" spans="1:18" ht="15.75" thickBot="1" x14ac:dyDescent="0.25">
      <c r="A116" s="222">
        <v>4</v>
      </c>
      <c r="B116" s="47">
        <f t="shared" si="26"/>
        <v>0</v>
      </c>
      <c r="C116" s="47">
        <f t="shared" si="27"/>
        <v>0</v>
      </c>
      <c r="D116" s="184">
        <f t="shared" si="28"/>
        <v>0</v>
      </c>
      <c r="E116" s="35"/>
      <c r="F116" s="36"/>
      <c r="G116" s="34"/>
      <c r="H116" s="10"/>
      <c r="I116" s="10"/>
      <c r="J116" s="10"/>
      <c r="K116" s="11"/>
      <c r="L116" s="12"/>
      <c r="M116" s="27">
        <f t="shared" si="29"/>
        <v>0</v>
      </c>
      <c r="N116" s="181"/>
      <c r="O116" s="178"/>
      <c r="P116" s="250" t="str">
        <f t="shared" si="30"/>
        <v xml:space="preserve"> </v>
      </c>
      <c r="Q116" s="217" t="s">
        <v>63</v>
      </c>
      <c r="R116" s="187">
        <f>'gibanje del. sile'!H33</f>
        <v>0</v>
      </c>
    </row>
    <row r="117" spans="1:18" ht="15.75" thickBot="1" x14ac:dyDescent="0.25">
      <c r="A117" s="222">
        <v>5</v>
      </c>
      <c r="B117" s="47">
        <f t="shared" si="26"/>
        <v>0</v>
      </c>
      <c r="C117" s="47">
        <f t="shared" si="27"/>
        <v>0</v>
      </c>
      <c r="D117" s="184">
        <f t="shared" si="28"/>
        <v>0</v>
      </c>
      <c r="E117" s="35"/>
      <c r="F117" s="36"/>
      <c r="G117" s="34"/>
      <c r="H117" s="10"/>
      <c r="I117" s="10"/>
      <c r="J117" s="10"/>
      <c r="K117" s="11"/>
      <c r="L117" s="12"/>
      <c r="M117" s="27">
        <f t="shared" si="29"/>
        <v>0</v>
      </c>
      <c r="N117" s="181"/>
      <c r="O117" s="178"/>
      <c r="P117" s="250" t="str">
        <f t="shared" si="30"/>
        <v xml:space="preserve"> </v>
      </c>
      <c r="Q117" s="218" t="s">
        <v>31</v>
      </c>
      <c r="R117" s="188">
        <f>'gibanje del. sile'!H34</f>
        <v>0</v>
      </c>
    </row>
    <row r="118" spans="1:18" ht="15" x14ac:dyDescent="0.2">
      <c r="A118" s="222">
        <v>6</v>
      </c>
      <c r="B118" s="47">
        <f t="shared" si="26"/>
        <v>0</v>
      </c>
      <c r="C118" s="47">
        <f t="shared" si="27"/>
        <v>0</v>
      </c>
      <c r="D118" s="184">
        <f t="shared" si="28"/>
        <v>0</v>
      </c>
      <c r="E118" s="35"/>
      <c r="F118" s="36"/>
      <c r="G118" s="34"/>
      <c r="H118" s="10"/>
      <c r="I118" s="10"/>
      <c r="J118" s="10"/>
      <c r="K118" s="11"/>
      <c r="L118" s="12"/>
      <c r="M118" s="27">
        <f t="shared" si="29"/>
        <v>0</v>
      </c>
      <c r="N118" s="181"/>
      <c r="O118" s="178"/>
      <c r="P118" s="250" t="str">
        <f t="shared" si="30"/>
        <v xml:space="preserve"> </v>
      </c>
    </row>
    <row r="119" spans="1:18" ht="15" x14ac:dyDescent="0.2">
      <c r="A119" s="222">
        <v>7</v>
      </c>
      <c r="B119" s="47">
        <f t="shared" si="26"/>
        <v>0</v>
      </c>
      <c r="C119" s="47">
        <f t="shared" si="27"/>
        <v>0</v>
      </c>
      <c r="D119" s="184">
        <f t="shared" si="28"/>
        <v>0</v>
      </c>
      <c r="E119" s="35"/>
      <c r="F119" s="36"/>
      <c r="G119" s="34"/>
      <c r="H119" s="10"/>
      <c r="I119" s="10"/>
      <c r="J119" s="10"/>
      <c r="K119" s="11"/>
      <c r="L119" s="12"/>
      <c r="M119" s="27">
        <f t="shared" si="29"/>
        <v>0</v>
      </c>
      <c r="N119" s="181"/>
      <c r="O119" s="178"/>
      <c r="P119" s="250" t="str">
        <f t="shared" si="30"/>
        <v xml:space="preserve"> </v>
      </c>
    </row>
    <row r="120" spans="1:18" ht="15" x14ac:dyDescent="0.2">
      <c r="A120" s="222">
        <v>8</v>
      </c>
      <c r="B120" s="47">
        <f t="shared" si="26"/>
        <v>0</v>
      </c>
      <c r="C120" s="47">
        <f t="shared" si="27"/>
        <v>0</v>
      </c>
      <c r="D120" s="184">
        <f t="shared" si="28"/>
        <v>0</v>
      </c>
      <c r="E120" s="35"/>
      <c r="F120" s="36"/>
      <c r="G120" s="34"/>
      <c r="H120" s="10"/>
      <c r="I120" s="10"/>
      <c r="J120" s="10"/>
      <c r="K120" s="11"/>
      <c r="L120" s="12"/>
      <c r="M120" s="27">
        <f t="shared" si="29"/>
        <v>0</v>
      </c>
      <c r="N120" s="181"/>
      <c r="O120" s="178"/>
      <c r="P120" s="250" t="str">
        <f t="shared" si="30"/>
        <v xml:space="preserve"> </v>
      </c>
    </row>
    <row r="121" spans="1:18" ht="15" x14ac:dyDescent="0.2">
      <c r="A121" s="222">
        <v>9</v>
      </c>
      <c r="B121" s="47">
        <f t="shared" si="26"/>
        <v>0</v>
      </c>
      <c r="C121" s="47">
        <f t="shared" si="27"/>
        <v>0</v>
      </c>
      <c r="D121" s="184">
        <f t="shared" si="28"/>
        <v>0</v>
      </c>
      <c r="E121" s="35"/>
      <c r="F121" s="36"/>
      <c r="G121" s="34"/>
      <c r="H121" s="10"/>
      <c r="I121" s="10"/>
      <c r="J121" s="10"/>
      <c r="K121" s="11"/>
      <c r="L121" s="12"/>
      <c r="M121" s="27">
        <f t="shared" si="29"/>
        <v>0</v>
      </c>
      <c r="N121" s="181"/>
      <c r="O121" s="178"/>
      <c r="P121" s="250" t="str">
        <f t="shared" si="30"/>
        <v xml:space="preserve"> </v>
      </c>
    </row>
    <row r="122" spans="1:18" ht="15" x14ac:dyDescent="0.2">
      <c r="A122" s="222">
        <v>10</v>
      </c>
      <c r="B122" s="47">
        <f t="shared" si="26"/>
        <v>0</v>
      </c>
      <c r="C122" s="47">
        <f t="shared" si="27"/>
        <v>0</v>
      </c>
      <c r="D122" s="184">
        <f t="shared" si="28"/>
        <v>0</v>
      </c>
      <c r="E122" s="35"/>
      <c r="F122" s="36"/>
      <c r="G122" s="34"/>
      <c r="H122" s="10"/>
      <c r="I122" s="10"/>
      <c r="J122" s="10"/>
      <c r="K122" s="11"/>
      <c r="L122" s="12"/>
      <c r="M122" s="27">
        <f t="shared" si="29"/>
        <v>0</v>
      </c>
      <c r="N122" s="181"/>
      <c r="O122" s="178"/>
      <c r="P122" s="250" t="str">
        <f t="shared" si="30"/>
        <v xml:space="preserve"> </v>
      </c>
    </row>
    <row r="123" spans="1:18" ht="15" x14ac:dyDescent="0.2">
      <c r="A123" s="222">
        <v>11</v>
      </c>
      <c r="B123" s="47">
        <f t="shared" si="26"/>
        <v>0</v>
      </c>
      <c r="C123" s="47">
        <f t="shared" si="27"/>
        <v>0</v>
      </c>
      <c r="D123" s="184">
        <f t="shared" si="28"/>
        <v>0</v>
      </c>
      <c r="E123" s="35"/>
      <c r="F123" s="36"/>
      <c r="G123" s="34"/>
      <c r="H123" s="10"/>
      <c r="I123" s="10"/>
      <c r="J123" s="10"/>
      <c r="K123" s="11"/>
      <c r="L123" s="12"/>
      <c r="M123" s="27">
        <f t="shared" si="29"/>
        <v>0</v>
      </c>
      <c r="N123" s="181"/>
      <c r="O123" s="178"/>
      <c r="P123" s="250" t="str">
        <f t="shared" si="30"/>
        <v xml:space="preserve"> </v>
      </c>
    </row>
    <row r="124" spans="1:18" x14ac:dyDescent="0.2">
      <c r="A124" s="222">
        <v>12</v>
      </c>
      <c r="B124" s="47">
        <f t="shared" si="26"/>
        <v>0</v>
      </c>
      <c r="C124" s="47">
        <f t="shared" si="27"/>
        <v>0</v>
      </c>
      <c r="D124" s="184">
        <f t="shared" si="28"/>
        <v>0</v>
      </c>
      <c r="E124" s="35"/>
      <c r="F124" s="36"/>
      <c r="G124" s="34"/>
      <c r="H124" s="10"/>
      <c r="I124" s="10"/>
      <c r="J124" s="10"/>
      <c r="K124" s="11"/>
      <c r="L124" s="12"/>
      <c r="M124" s="27">
        <f t="shared" si="29"/>
        <v>0</v>
      </c>
      <c r="N124" s="252"/>
      <c r="O124" s="253"/>
      <c r="P124" s="250" t="str">
        <f t="shared" si="30"/>
        <v xml:space="preserve"> </v>
      </c>
    </row>
    <row r="125" spans="1:18" x14ac:dyDescent="0.2">
      <c r="A125" s="222">
        <v>13</v>
      </c>
      <c r="B125" s="47">
        <f t="shared" si="26"/>
        <v>0</v>
      </c>
      <c r="C125" s="47">
        <f t="shared" si="27"/>
        <v>0</v>
      </c>
      <c r="D125" s="184">
        <f t="shared" si="28"/>
        <v>0</v>
      </c>
      <c r="E125" s="35"/>
      <c r="F125" s="36"/>
      <c r="G125" s="34"/>
      <c r="H125" s="10"/>
      <c r="I125" s="10"/>
      <c r="J125" s="10"/>
      <c r="K125" s="11"/>
      <c r="L125" s="12"/>
      <c r="M125" s="27">
        <f t="shared" si="29"/>
        <v>0</v>
      </c>
      <c r="N125" s="252"/>
      <c r="O125" s="253"/>
      <c r="P125" s="250" t="str">
        <f t="shared" si="30"/>
        <v xml:space="preserve"> </v>
      </c>
    </row>
    <row r="126" spans="1:18" x14ac:dyDescent="0.2">
      <c r="A126" s="222">
        <v>14</v>
      </c>
      <c r="B126" s="47">
        <f t="shared" si="26"/>
        <v>0</v>
      </c>
      <c r="C126" s="47">
        <f t="shared" si="27"/>
        <v>0</v>
      </c>
      <c r="D126" s="184">
        <f t="shared" si="28"/>
        <v>0</v>
      </c>
      <c r="E126" s="35"/>
      <c r="F126" s="36"/>
      <c r="G126" s="34"/>
      <c r="H126" s="10"/>
      <c r="I126" s="10"/>
      <c r="J126" s="10"/>
      <c r="K126" s="11"/>
      <c r="L126" s="12"/>
      <c r="M126" s="27">
        <f t="shared" si="29"/>
        <v>0</v>
      </c>
      <c r="N126" s="252"/>
      <c r="O126" s="253"/>
      <c r="P126" s="250" t="str">
        <f t="shared" si="30"/>
        <v xml:space="preserve"> </v>
      </c>
    </row>
    <row r="127" spans="1:18" x14ac:dyDescent="0.2">
      <c r="A127" s="222">
        <v>15</v>
      </c>
      <c r="B127" s="47">
        <f t="shared" si="26"/>
        <v>0</v>
      </c>
      <c r="C127" s="47">
        <f t="shared" si="27"/>
        <v>0</v>
      </c>
      <c r="D127" s="184">
        <f t="shared" si="28"/>
        <v>0</v>
      </c>
      <c r="E127" s="35"/>
      <c r="F127" s="36"/>
      <c r="G127" s="34"/>
      <c r="H127" s="10"/>
      <c r="I127" s="10"/>
      <c r="J127" s="10"/>
      <c r="K127" s="11"/>
      <c r="L127" s="12"/>
      <c r="M127" s="27">
        <f t="shared" si="29"/>
        <v>0</v>
      </c>
      <c r="N127" s="252"/>
      <c r="O127" s="253"/>
      <c r="P127" s="250" t="str">
        <f t="shared" si="30"/>
        <v xml:space="preserve"> </v>
      </c>
    </row>
    <row r="128" spans="1:18" s="122" customFormat="1" x14ac:dyDescent="0.2">
      <c r="A128" s="222"/>
      <c r="B128" s="47"/>
      <c r="C128" s="47"/>
      <c r="D128" s="131"/>
      <c r="E128" s="131"/>
      <c r="F128" s="131"/>
      <c r="G128" s="131"/>
      <c r="H128" s="131"/>
      <c r="I128" s="131"/>
      <c r="J128" s="131"/>
      <c r="K128" s="131"/>
      <c r="L128" s="131"/>
      <c r="M128" s="40"/>
      <c r="N128" s="183"/>
      <c r="O128" s="180"/>
      <c r="P128" s="124"/>
      <c r="Q128" s="196"/>
    </row>
    <row r="129" spans="1:18" s="122" customFormat="1" x14ac:dyDescent="0.2">
      <c r="A129" s="222"/>
      <c r="B129" s="47"/>
      <c r="C129" s="47"/>
      <c r="D129" s="131"/>
      <c r="E129" s="131"/>
      <c r="F129" s="131"/>
      <c r="G129" s="131"/>
      <c r="H129" s="131"/>
      <c r="I129" s="131"/>
      <c r="J129" s="131"/>
      <c r="K129" s="131"/>
      <c r="L129" s="131"/>
      <c r="M129" s="40"/>
      <c r="N129" s="183"/>
      <c r="O129" s="180"/>
      <c r="P129" s="124"/>
      <c r="Q129" s="196"/>
    </row>
    <row r="130" spans="1:18" s="122" customFormat="1" x14ac:dyDescent="0.2">
      <c r="A130" s="222"/>
      <c r="B130" s="47"/>
      <c r="C130" s="47"/>
      <c r="D130" s="131"/>
      <c r="E130" s="131"/>
      <c r="F130" s="131"/>
      <c r="G130" s="131"/>
      <c r="H130" s="131"/>
      <c r="I130" s="131"/>
      <c r="J130" s="131"/>
      <c r="K130" s="131"/>
      <c r="L130" s="131"/>
      <c r="M130" s="40"/>
      <c r="N130" s="183"/>
      <c r="O130" s="180"/>
      <c r="P130" s="124"/>
      <c r="Q130" s="196"/>
    </row>
    <row r="131" spans="1:18" s="122" customFormat="1" x14ac:dyDescent="0.2">
      <c r="A131" s="37"/>
      <c r="B131" s="190"/>
      <c r="C131" s="190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194"/>
      <c r="O131" s="195"/>
      <c r="Q131" s="196"/>
    </row>
    <row r="132" spans="1:18" s="122" customFormat="1" ht="15.75" x14ac:dyDescent="0.25">
      <c r="A132" s="37"/>
      <c r="B132" s="190"/>
      <c r="C132" s="190"/>
      <c r="D132" s="197" t="s">
        <v>42</v>
      </c>
      <c r="E132" s="224">
        <f>+E108</f>
        <v>0</v>
      </c>
      <c r="F132" s="37"/>
      <c r="G132" s="37"/>
      <c r="H132" s="37"/>
      <c r="I132" s="198" t="s">
        <v>18</v>
      </c>
      <c r="J132" s="198"/>
      <c r="K132" s="198"/>
      <c r="L132" s="151">
        <f>+L2</f>
        <v>2024</v>
      </c>
      <c r="M132" s="37"/>
      <c r="N132" s="194"/>
      <c r="O132" s="195"/>
      <c r="Q132" s="196"/>
    </row>
    <row r="133" spans="1:18" s="122" customFormat="1" ht="15.75" x14ac:dyDescent="0.25">
      <c r="A133" s="37"/>
      <c r="B133" s="190"/>
      <c r="C133" s="190"/>
      <c r="D133" s="225"/>
      <c r="E133" s="225"/>
      <c r="F133" s="37"/>
      <c r="G133" s="37"/>
      <c r="H133" s="37"/>
      <c r="I133" s="198"/>
      <c r="J133" s="198"/>
      <c r="K133" s="198"/>
      <c r="L133" s="151"/>
      <c r="M133" s="37"/>
      <c r="N133" s="194"/>
      <c r="O133" s="195"/>
      <c r="Q133" s="196"/>
    </row>
    <row r="134" spans="1:18" s="122" customFormat="1" ht="15.75" x14ac:dyDescent="0.25">
      <c r="A134" s="37"/>
      <c r="B134" s="190"/>
      <c r="C134" s="190"/>
      <c r="D134" s="199" t="s">
        <v>44</v>
      </c>
      <c r="E134" s="199"/>
      <c r="F134" s="199"/>
      <c r="G134" s="199"/>
      <c r="H134" s="198"/>
      <c r="I134" s="198"/>
      <c r="J134" s="37"/>
      <c r="K134" s="37"/>
      <c r="L134" s="37"/>
      <c r="M134" s="37"/>
      <c r="N134" s="194"/>
      <c r="O134" s="195"/>
      <c r="Q134" s="200" t="s">
        <v>26</v>
      </c>
    </row>
    <row r="135" spans="1:18" s="122" customFormat="1" ht="13.5" thickBot="1" x14ac:dyDescent="0.25">
      <c r="A135" s="37"/>
      <c r="B135" s="190"/>
      <c r="C135" s="190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194"/>
      <c r="O135" s="195"/>
      <c r="Q135" s="196"/>
    </row>
    <row r="136" spans="1:18" s="214" customFormat="1" ht="51.75" thickBot="1" x14ac:dyDescent="0.25">
      <c r="A136" s="202" t="s">
        <v>37</v>
      </c>
      <c r="B136" s="203" t="s">
        <v>43</v>
      </c>
      <c r="C136" s="203" t="s">
        <v>1</v>
      </c>
      <c r="D136" s="219" t="str">
        <f t="shared" ref="D136:M136" si="31">+D6</f>
        <v>Začetno stanje</v>
      </c>
      <c r="E136" s="220" t="str">
        <f t="shared" si="31"/>
        <v>Pridelano
+</v>
      </c>
      <c r="F136" s="221" t="str">
        <f t="shared" si="31"/>
        <v>Prodano
-</v>
      </c>
      <c r="G136" s="219" t="str">
        <f t="shared" si="31"/>
        <v>Turistična dejavnost
-</v>
      </c>
      <c r="H136" s="219" t="str">
        <f t="shared" si="31"/>
        <v>Poraba v gospodinjstvu in podarjeno
-</v>
      </c>
      <c r="I136" s="219" t="str">
        <f t="shared" si="31"/>
        <v>Pokrmljeno
-</v>
      </c>
      <c r="J136" s="219" t="str">
        <f t="shared" si="31"/>
        <v>Predelava
-</v>
      </c>
      <c r="K136" s="219" t="str">
        <f t="shared" si="31"/>
        <v>Seme za lastno setev
-</v>
      </c>
      <c r="L136" s="219" t="str">
        <f t="shared" si="31"/>
        <v>Kalo
-</v>
      </c>
      <c r="M136" s="219" t="str">
        <f t="shared" si="31"/>
        <v>Končno stanje</v>
      </c>
      <c r="N136" s="212" t="s">
        <v>181</v>
      </c>
      <c r="O136" s="213" t="s">
        <v>182</v>
      </c>
      <c r="Q136" s="142"/>
    </row>
    <row r="137" spans="1:18" ht="15" x14ac:dyDescent="0.2">
      <c r="A137" s="222">
        <v>1</v>
      </c>
      <c r="B137" s="47">
        <f t="shared" ref="B137:B151" si="32">+B113</f>
        <v>0</v>
      </c>
      <c r="C137" s="47">
        <f t="shared" ref="C137:C151" si="33">C7</f>
        <v>0</v>
      </c>
      <c r="D137" s="184">
        <f t="shared" ref="D137:D151" si="34">+M113</f>
        <v>0</v>
      </c>
      <c r="E137" s="35"/>
      <c r="F137" s="36"/>
      <c r="G137" s="34"/>
      <c r="H137" s="10"/>
      <c r="I137" s="10"/>
      <c r="J137" s="10"/>
      <c r="K137" s="11"/>
      <c r="L137" s="12"/>
      <c r="M137" s="27">
        <f>+D137+E137-F137-G137-H137-I137-J137-L137-K137</f>
        <v>0</v>
      </c>
      <c r="N137" s="181"/>
      <c r="O137" s="178"/>
      <c r="P137" s="250" t="str">
        <f>IF(M137&lt;0, "KONČNO STANJE NE SME BITI MANJŠE OD 0 !!!", " ")</f>
        <v xml:space="preserve"> </v>
      </c>
      <c r="Q137" s="215" t="s">
        <v>60</v>
      </c>
      <c r="R137" s="185">
        <f>'gibanje del. sile'!I30</f>
        <v>0</v>
      </c>
    </row>
    <row r="138" spans="1:18" ht="15" x14ac:dyDescent="0.2">
      <c r="A138" s="222">
        <v>2</v>
      </c>
      <c r="B138" s="47">
        <f t="shared" si="32"/>
        <v>0</v>
      </c>
      <c r="C138" s="47">
        <f t="shared" si="33"/>
        <v>0</v>
      </c>
      <c r="D138" s="184">
        <f t="shared" si="34"/>
        <v>0</v>
      </c>
      <c r="E138" s="35"/>
      <c r="F138" s="36"/>
      <c r="G138" s="34"/>
      <c r="H138" s="10"/>
      <c r="I138" s="10"/>
      <c r="J138" s="10"/>
      <c r="K138" s="11"/>
      <c r="L138" s="12"/>
      <c r="M138" s="27">
        <f t="shared" ref="M138:M151" si="35">+D138+E138-F138-G138-H138-I138-J138-L138-K138</f>
        <v>0</v>
      </c>
      <c r="N138" s="181"/>
      <c r="O138" s="178"/>
      <c r="P138" s="250" t="str">
        <f t="shared" ref="P138:P151" si="36">IF(M138&lt;0, "KONČNO STANJE NE SME BITI MANJŠE OD 0 !!!", " ")</f>
        <v xml:space="preserve"> </v>
      </c>
      <c r="Q138" s="216" t="s">
        <v>61</v>
      </c>
      <c r="R138" s="186">
        <f>'gibanje del. sile'!I31</f>
        <v>0</v>
      </c>
    </row>
    <row r="139" spans="1:18" ht="15" x14ac:dyDescent="0.2">
      <c r="A139" s="222">
        <v>3</v>
      </c>
      <c r="B139" s="47">
        <f t="shared" si="32"/>
        <v>0</v>
      </c>
      <c r="C139" s="47">
        <f t="shared" si="33"/>
        <v>0</v>
      </c>
      <c r="D139" s="184">
        <f t="shared" si="34"/>
        <v>0</v>
      </c>
      <c r="E139" s="35"/>
      <c r="F139" s="36"/>
      <c r="G139" s="34"/>
      <c r="H139" s="10"/>
      <c r="I139" s="10"/>
      <c r="J139" s="10"/>
      <c r="K139" s="11"/>
      <c r="L139" s="12"/>
      <c r="M139" s="27">
        <f t="shared" si="35"/>
        <v>0</v>
      </c>
      <c r="N139" s="181"/>
      <c r="O139" s="178"/>
      <c r="P139" s="250" t="str">
        <f t="shared" si="36"/>
        <v xml:space="preserve"> </v>
      </c>
      <c r="Q139" s="216" t="s">
        <v>62</v>
      </c>
      <c r="R139" s="186">
        <f>'gibanje del. sile'!I32</f>
        <v>0</v>
      </c>
    </row>
    <row r="140" spans="1:18" ht="15.75" thickBot="1" x14ac:dyDescent="0.25">
      <c r="A140" s="222">
        <v>4</v>
      </c>
      <c r="B140" s="47">
        <f t="shared" si="32"/>
        <v>0</v>
      </c>
      <c r="C140" s="47">
        <f t="shared" si="33"/>
        <v>0</v>
      </c>
      <c r="D140" s="184">
        <f t="shared" si="34"/>
        <v>0</v>
      </c>
      <c r="E140" s="35"/>
      <c r="F140" s="36"/>
      <c r="G140" s="34"/>
      <c r="H140" s="10"/>
      <c r="I140" s="10"/>
      <c r="J140" s="10"/>
      <c r="K140" s="11"/>
      <c r="L140" s="12"/>
      <c r="M140" s="27">
        <f t="shared" si="35"/>
        <v>0</v>
      </c>
      <c r="N140" s="181"/>
      <c r="O140" s="178"/>
      <c r="P140" s="250" t="str">
        <f t="shared" si="36"/>
        <v xml:space="preserve"> </v>
      </c>
      <c r="Q140" s="217" t="s">
        <v>63</v>
      </c>
      <c r="R140" s="187">
        <f>'gibanje del. sile'!I33</f>
        <v>0</v>
      </c>
    </row>
    <row r="141" spans="1:18" ht="15.75" thickBot="1" x14ac:dyDescent="0.25">
      <c r="A141" s="222">
        <v>5</v>
      </c>
      <c r="B141" s="47">
        <f t="shared" si="32"/>
        <v>0</v>
      </c>
      <c r="C141" s="47">
        <f t="shared" si="33"/>
        <v>0</v>
      </c>
      <c r="D141" s="184">
        <f t="shared" si="34"/>
        <v>0</v>
      </c>
      <c r="E141" s="35"/>
      <c r="F141" s="36"/>
      <c r="G141" s="34"/>
      <c r="H141" s="10"/>
      <c r="I141" s="10"/>
      <c r="J141" s="10"/>
      <c r="K141" s="11"/>
      <c r="L141" s="12"/>
      <c r="M141" s="27">
        <f t="shared" si="35"/>
        <v>0</v>
      </c>
      <c r="N141" s="181"/>
      <c r="O141" s="178"/>
      <c r="P141" s="250" t="str">
        <f t="shared" si="36"/>
        <v xml:space="preserve"> </v>
      </c>
      <c r="Q141" s="218" t="s">
        <v>31</v>
      </c>
      <c r="R141" s="188">
        <f>'gibanje del. sile'!I34</f>
        <v>0</v>
      </c>
    </row>
    <row r="142" spans="1:18" ht="15" x14ac:dyDescent="0.2">
      <c r="A142" s="222">
        <v>6</v>
      </c>
      <c r="B142" s="47">
        <f t="shared" si="32"/>
        <v>0</v>
      </c>
      <c r="C142" s="47">
        <f t="shared" si="33"/>
        <v>0</v>
      </c>
      <c r="D142" s="184">
        <f t="shared" si="34"/>
        <v>0</v>
      </c>
      <c r="E142" s="35"/>
      <c r="F142" s="36"/>
      <c r="G142" s="34"/>
      <c r="H142" s="10"/>
      <c r="I142" s="10"/>
      <c r="J142" s="10"/>
      <c r="K142" s="11"/>
      <c r="L142" s="12"/>
      <c r="M142" s="27">
        <f t="shared" si="35"/>
        <v>0</v>
      </c>
      <c r="N142" s="181"/>
      <c r="O142" s="178"/>
      <c r="P142" s="250" t="str">
        <f t="shared" si="36"/>
        <v xml:space="preserve"> </v>
      </c>
    </row>
    <row r="143" spans="1:18" ht="15" x14ac:dyDescent="0.2">
      <c r="A143" s="222">
        <v>7</v>
      </c>
      <c r="B143" s="47">
        <f t="shared" si="32"/>
        <v>0</v>
      </c>
      <c r="C143" s="47">
        <f t="shared" si="33"/>
        <v>0</v>
      </c>
      <c r="D143" s="184">
        <f t="shared" si="34"/>
        <v>0</v>
      </c>
      <c r="E143" s="35"/>
      <c r="F143" s="36"/>
      <c r="G143" s="34"/>
      <c r="H143" s="10"/>
      <c r="I143" s="10"/>
      <c r="J143" s="10"/>
      <c r="K143" s="11"/>
      <c r="L143" s="12"/>
      <c r="M143" s="27">
        <f t="shared" si="35"/>
        <v>0</v>
      </c>
      <c r="N143" s="181"/>
      <c r="O143" s="178"/>
      <c r="P143" s="250" t="str">
        <f t="shared" si="36"/>
        <v xml:space="preserve"> </v>
      </c>
    </row>
    <row r="144" spans="1:18" ht="15" x14ac:dyDescent="0.2">
      <c r="A144" s="222">
        <v>8</v>
      </c>
      <c r="B144" s="47">
        <f t="shared" si="32"/>
        <v>0</v>
      </c>
      <c r="C144" s="47">
        <f t="shared" si="33"/>
        <v>0</v>
      </c>
      <c r="D144" s="184">
        <f t="shared" si="34"/>
        <v>0</v>
      </c>
      <c r="E144" s="35"/>
      <c r="F144" s="36"/>
      <c r="G144" s="34"/>
      <c r="H144" s="10"/>
      <c r="I144" s="10"/>
      <c r="J144" s="10"/>
      <c r="K144" s="11"/>
      <c r="L144" s="12"/>
      <c r="M144" s="27">
        <f t="shared" si="35"/>
        <v>0</v>
      </c>
      <c r="N144" s="181"/>
      <c r="O144" s="178"/>
      <c r="P144" s="250" t="str">
        <f t="shared" si="36"/>
        <v xml:space="preserve"> </v>
      </c>
    </row>
    <row r="145" spans="1:18" ht="15" x14ac:dyDescent="0.2">
      <c r="A145" s="222">
        <v>9</v>
      </c>
      <c r="B145" s="47">
        <f t="shared" si="32"/>
        <v>0</v>
      </c>
      <c r="C145" s="47">
        <f t="shared" si="33"/>
        <v>0</v>
      </c>
      <c r="D145" s="184">
        <f t="shared" si="34"/>
        <v>0</v>
      </c>
      <c r="E145" s="35"/>
      <c r="F145" s="36"/>
      <c r="G145" s="34"/>
      <c r="H145" s="10"/>
      <c r="I145" s="10"/>
      <c r="J145" s="10"/>
      <c r="K145" s="11"/>
      <c r="L145" s="12"/>
      <c r="M145" s="27">
        <f t="shared" si="35"/>
        <v>0</v>
      </c>
      <c r="N145" s="181"/>
      <c r="O145" s="178"/>
      <c r="P145" s="250" t="str">
        <f t="shared" si="36"/>
        <v xml:space="preserve"> </v>
      </c>
    </row>
    <row r="146" spans="1:18" ht="15" x14ac:dyDescent="0.2">
      <c r="A146" s="222">
        <v>10</v>
      </c>
      <c r="B146" s="47">
        <f t="shared" si="32"/>
        <v>0</v>
      </c>
      <c r="C146" s="47">
        <f t="shared" si="33"/>
        <v>0</v>
      </c>
      <c r="D146" s="184">
        <f t="shared" si="34"/>
        <v>0</v>
      </c>
      <c r="E146" s="35"/>
      <c r="F146" s="36"/>
      <c r="G146" s="34"/>
      <c r="H146" s="10"/>
      <c r="I146" s="10"/>
      <c r="J146" s="10"/>
      <c r="K146" s="11"/>
      <c r="L146" s="12"/>
      <c r="M146" s="27">
        <f t="shared" si="35"/>
        <v>0</v>
      </c>
      <c r="N146" s="181"/>
      <c r="O146" s="178"/>
      <c r="P146" s="250" t="str">
        <f t="shared" si="36"/>
        <v xml:space="preserve"> </v>
      </c>
    </row>
    <row r="147" spans="1:18" ht="15" x14ac:dyDescent="0.2">
      <c r="A147" s="222">
        <v>11</v>
      </c>
      <c r="B147" s="47">
        <f t="shared" si="32"/>
        <v>0</v>
      </c>
      <c r="C147" s="47">
        <f t="shared" si="33"/>
        <v>0</v>
      </c>
      <c r="D147" s="184">
        <f t="shared" si="34"/>
        <v>0</v>
      </c>
      <c r="E147" s="35"/>
      <c r="F147" s="36"/>
      <c r="G147" s="34"/>
      <c r="H147" s="10"/>
      <c r="I147" s="10"/>
      <c r="J147" s="10"/>
      <c r="K147" s="11"/>
      <c r="L147" s="12"/>
      <c r="M147" s="27">
        <f t="shared" si="35"/>
        <v>0</v>
      </c>
      <c r="N147" s="181"/>
      <c r="O147" s="178"/>
      <c r="P147" s="250" t="str">
        <f t="shared" si="36"/>
        <v xml:space="preserve"> </v>
      </c>
    </row>
    <row r="148" spans="1:18" x14ac:dyDescent="0.2">
      <c r="A148" s="222">
        <v>12</v>
      </c>
      <c r="B148" s="47">
        <f t="shared" si="32"/>
        <v>0</v>
      </c>
      <c r="C148" s="47">
        <f t="shared" si="33"/>
        <v>0</v>
      </c>
      <c r="D148" s="184">
        <f t="shared" si="34"/>
        <v>0</v>
      </c>
      <c r="E148" s="35"/>
      <c r="F148" s="36"/>
      <c r="G148" s="34"/>
      <c r="H148" s="10"/>
      <c r="I148" s="10"/>
      <c r="J148" s="10"/>
      <c r="K148" s="11"/>
      <c r="L148" s="12"/>
      <c r="M148" s="27">
        <f t="shared" si="35"/>
        <v>0</v>
      </c>
      <c r="N148" s="252"/>
      <c r="O148" s="253"/>
      <c r="P148" s="250" t="str">
        <f t="shared" si="36"/>
        <v xml:space="preserve"> </v>
      </c>
    </row>
    <row r="149" spans="1:18" x14ac:dyDescent="0.2">
      <c r="A149" s="222">
        <v>13</v>
      </c>
      <c r="B149" s="47">
        <f t="shared" si="32"/>
        <v>0</v>
      </c>
      <c r="C149" s="47">
        <f t="shared" si="33"/>
        <v>0</v>
      </c>
      <c r="D149" s="184">
        <f t="shared" si="34"/>
        <v>0</v>
      </c>
      <c r="E149" s="35"/>
      <c r="F149" s="36"/>
      <c r="G149" s="34"/>
      <c r="H149" s="10"/>
      <c r="I149" s="10"/>
      <c r="J149" s="10"/>
      <c r="K149" s="11"/>
      <c r="L149" s="12"/>
      <c r="M149" s="27">
        <f t="shared" si="35"/>
        <v>0</v>
      </c>
      <c r="N149" s="252"/>
      <c r="O149" s="253"/>
      <c r="P149" s="250" t="str">
        <f t="shared" si="36"/>
        <v xml:space="preserve"> </v>
      </c>
    </row>
    <row r="150" spans="1:18" x14ac:dyDescent="0.2">
      <c r="A150" s="222">
        <v>14</v>
      </c>
      <c r="B150" s="47">
        <f t="shared" si="32"/>
        <v>0</v>
      </c>
      <c r="C150" s="47">
        <f t="shared" si="33"/>
        <v>0</v>
      </c>
      <c r="D150" s="184">
        <f t="shared" si="34"/>
        <v>0</v>
      </c>
      <c r="E150" s="35"/>
      <c r="F150" s="36"/>
      <c r="G150" s="34"/>
      <c r="H150" s="10"/>
      <c r="I150" s="10"/>
      <c r="J150" s="10"/>
      <c r="K150" s="11"/>
      <c r="L150" s="12"/>
      <c r="M150" s="27">
        <f t="shared" si="35"/>
        <v>0</v>
      </c>
      <c r="N150" s="252"/>
      <c r="O150" s="253"/>
      <c r="P150" s="250" t="str">
        <f t="shared" si="36"/>
        <v xml:space="preserve"> </v>
      </c>
    </row>
    <row r="151" spans="1:18" x14ac:dyDescent="0.2">
      <c r="A151" s="222">
        <v>15</v>
      </c>
      <c r="B151" s="47">
        <f t="shared" si="32"/>
        <v>0</v>
      </c>
      <c r="C151" s="47">
        <f t="shared" si="33"/>
        <v>0</v>
      </c>
      <c r="D151" s="184">
        <f t="shared" si="34"/>
        <v>0</v>
      </c>
      <c r="E151" s="35"/>
      <c r="F151" s="36"/>
      <c r="G151" s="34"/>
      <c r="H151" s="10"/>
      <c r="I151" s="10"/>
      <c r="J151" s="10"/>
      <c r="K151" s="11"/>
      <c r="L151" s="12"/>
      <c r="M151" s="27">
        <f t="shared" si="35"/>
        <v>0</v>
      </c>
      <c r="N151" s="252"/>
      <c r="O151" s="253"/>
      <c r="P151" s="250" t="str">
        <f t="shared" si="36"/>
        <v xml:space="preserve"> </v>
      </c>
    </row>
    <row r="152" spans="1:18" s="122" customFormat="1" x14ac:dyDescent="0.2">
      <c r="A152" s="37"/>
      <c r="B152" s="190"/>
      <c r="C152" s="190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194"/>
      <c r="O152" s="195"/>
      <c r="Q152" s="196"/>
    </row>
    <row r="153" spans="1:18" s="122" customFormat="1" ht="15.75" x14ac:dyDescent="0.25">
      <c r="A153" s="37"/>
      <c r="B153" s="190"/>
      <c r="C153" s="190"/>
      <c r="D153" s="197" t="s">
        <v>42</v>
      </c>
      <c r="E153" s="224">
        <f>+E132</f>
        <v>0</v>
      </c>
      <c r="F153" s="37"/>
      <c r="G153" s="37"/>
      <c r="H153" s="37"/>
      <c r="I153" s="198" t="s">
        <v>19</v>
      </c>
      <c r="J153" s="198"/>
      <c r="K153" s="198"/>
      <c r="L153" s="151">
        <f>+L2</f>
        <v>2024</v>
      </c>
      <c r="M153" s="37"/>
      <c r="N153" s="194"/>
      <c r="O153" s="195"/>
      <c r="Q153" s="196"/>
    </row>
    <row r="154" spans="1:18" s="122" customFormat="1" x14ac:dyDescent="0.2">
      <c r="A154" s="37"/>
      <c r="B154" s="190"/>
      <c r="C154" s="190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194"/>
      <c r="O154" s="195"/>
      <c r="Q154" s="196"/>
    </row>
    <row r="155" spans="1:18" s="122" customFormat="1" ht="15.75" x14ac:dyDescent="0.25">
      <c r="A155" s="37"/>
      <c r="B155" s="190"/>
      <c r="C155" s="190"/>
      <c r="D155" s="199" t="s">
        <v>44</v>
      </c>
      <c r="E155" s="199"/>
      <c r="F155" s="199"/>
      <c r="G155" s="199"/>
      <c r="H155" s="198"/>
      <c r="I155" s="198"/>
      <c r="J155" s="37"/>
      <c r="K155" s="37"/>
      <c r="L155" s="37"/>
      <c r="M155" s="37"/>
      <c r="N155" s="194"/>
      <c r="O155" s="195"/>
      <c r="Q155" s="200" t="s">
        <v>26</v>
      </c>
    </row>
    <row r="156" spans="1:18" s="122" customFormat="1" ht="13.5" thickBot="1" x14ac:dyDescent="0.25">
      <c r="A156" s="37"/>
      <c r="B156" s="190"/>
      <c r="C156" s="190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194"/>
      <c r="O156" s="195"/>
      <c r="Q156" s="196"/>
    </row>
    <row r="157" spans="1:18" s="214" customFormat="1" ht="51.75" thickBot="1" x14ac:dyDescent="0.25">
      <c r="A157" s="202" t="s">
        <v>37</v>
      </c>
      <c r="B157" s="203" t="s">
        <v>43</v>
      </c>
      <c r="C157" s="203" t="s">
        <v>1</v>
      </c>
      <c r="D157" s="219" t="str">
        <f t="shared" ref="D157:M157" si="37">+D6</f>
        <v>Začetno stanje</v>
      </c>
      <c r="E157" s="220" t="str">
        <f t="shared" si="37"/>
        <v>Pridelano
+</v>
      </c>
      <c r="F157" s="221" t="str">
        <f t="shared" si="37"/>
        <v>Prodano
-</v>
      </c>
      <c r="G157" s="219" t="str">
        <f t="shared" si="37"/>
        <v>Turistična dejavnost
-</v>
      </c>
      <c r="H157" s="219" t="str">
        <f t="shared" si="37"/>
        <v>Poraba v gospodinjstvu in podarjeno
-</v>
      </c>
      <c r="I157" s="219" t="str">
        <f t="shared" si="37"/>
        <v>Pokrmljeno
-</v>
      </c>
      <c r="J157" s="219" t="str">
        <f t="shared" si="37"/>
        <v>Predelava
-</v>
      </c>
      <c r="K157" s="219" t="str">
        <f t="shared" si="37"/>
        <v>Seme za lastno setev
-</v>
      </c>
      <c r="L157" s="219" t="str">
        <f t="shared" si="37"/>
        <v>Kalo
-</v>
      </c>
      <c r="M157" s="219" t="str">
        <f t="shared" si="37"/>
        <v>Končno stanje</v>
      </c>
      <c r="N157" s="212" t="s">
        <v>181</v>
      </c>
      <c r="O157" s="213" t="s">
        <v>182</v>
      </c>
      <c r="Q157" s="142"/>
    </row>
    <row r="158" spans="1:18" ht="15" x14ac:dyDescent="0.2">
      <c r="A158" s="222">
        <v>1</v>
      </c>
      <c r="B158" s="47">
        <f t="shared" ref="B158:B172" si="38">+B137</f>
        <v>0</v>
      </c>
      <c r="C158" s="47">
        <f t="shared" ref="C158:C172" si="39">C7</f>
        <v>0</v>
      </c>
      <c r="D158" s="227">
        <f t="shared" ref="D158:D172" si="40">+M137</f>
        <v>0</v>
      </c>
      <c r="E158" s="35"/>
      <c r="F158" s="36"/>
      <c r="G158" s="34"/>
      <c r="H158" s="10"/>
      <c r="I158" s="10"/>
      <c r="J158" s="10"/>
      <c r="K158" s="11"/>
      <c r="L158" s="12"/>
      <c r="M158" s="27">
        <f>+D158+E158-F158-G158-H158-I158-J158-L158-K158</f>
        <v>0</v>
      </c>
      <c r="N158" s="181"/>
      <c r="O158" s="178"/>
      <c r="P158" s="250" t="str">
        <f>IF(M158&lt;0, "KONČNO STANJE NE SME BITI MANJŠE OD 0 !!!", " ")</f>
        <v xml:space="preserve"> </v>
      </c>
      <c r="Q158" s="215" t="s">
        <v>60</v>
      </c>
      <c r="R158" s="228">
        <f>'gibanje del. sile'!J30</f>
        <v>0</v>
      </c>
    </row>
    <row r="159" spans="1:18" ht="15" x14ac:dyDescent="0.2">
      <c r="A159" s="222">
        <v>2</v>
      </c>
      <c r="B159" s="47">
        <f t="shared" si="38"/>
        <v>0</v>
      </c>
      <c r="C159" s="47">
        <f t="shared" si="39"/>
        <v>0</v>
      </c>
      <c r="D159" s="227">
        <f t="shared" si="40"/>
        <v>0</v>
      </c>
      <c r="E159" s="35"/>
      <c r="F159" s="36"/>
      <c r="G159" s="34"/>
      <c r="H159" s="10"/>
      <c r="I159" s="10"/>
      <c r="J159" s="10"/>
      <c r="K159" s="11"/>
      <c r="L159" s="12"/>
      <c r="M159" s="27">
        <f t="shared" ref="M159:M172" si="41">+D159+E159-F159-G159-H159-I159-J159-L159-K159</f>
        <v>0</v>
      </c>
      <c r="N159" s="181"/>
      <c r="O159" s="178"/>
      <c r="P159" s="250" t="str">
        <f t="shared" ref="P159:P172" si="42">IF(M159&lt;0, "KONČNO STANJE NE SME BITI MANJŠE OD 0 !!!", " ")</f>
        <v xml:space="preserve"> </v>
      </c>
      <c r="Q159" s="216" t="s">
        <v>61</v>
      </c>
      <c r="R159" s="229">
        <f>'gibanje del. sile'!J31</f>
        <v>0</v>
      </c>
    </row>
    <row r="160" spans="1:18" ht="15" x14ac:dyDescent="0.2">
      <c r="A160" s="222">
        <v>3</v>
      </c>
      <c r="B160" s="47">
        <f t="shared" si="38"/>
        <v>0</v>
      </c>
      <c r="C160" s="47">
        <f t="shared" si="39"/>
        <v>0</v>
      </c>
      <c r="D160" s="227">
        <f t="shared" si="40"/>
        <v>0</v>
      </c>
      <c r="E160" s="35"/>
      <c r="F160" s="36"/>
      <c r="G160" s="34"/>
      <c r="H160" s="10"/>
      <c r="I160" s="10"/>
      <c r="J160" s="10"/>
      <c r="K160" s="11"/>
      <c r="L160" s="12"/>
      <c r="M160" s="27">
        <f t="shared" si="41"/>
        <v>0</v>
      </c>
      <c r="N160" s="181"/>
      <c r="O160" s="178"/>
      <c r="P160" s="250" t="str">
        <f t="shared" si="42"/>
        <v xml:space="preserve"> </v>
      </c>
      <c r="Q160" s="216" t="s">
        <v>62</v>
      </c>
      <c r="R160" s="229">
        <f>'gibanje del. sile'!J32</f>
        <v>0</v>
      </c>
    </row>
    <row r="161" spans="1:18" ht="15.75" thickBot="1" x14ac:dyDescent="0.25">
      <c r="A161" s="222">
        <v>4</v>
      </c>
      <c r="B161" s="47">
        <f t="shared" si="38"/>
        <v>0</v>
      </c>
      <c r="C161" s="47">
        <f t="shared" si="39"/>
        <v>0</v>
      </c>
      <c r="D161" s="227">
        <f t="shared" si="40"/>
        <v>0</v>
      </c>
      <c r="E161" s="35"/>
      <c r="F161" s="36"/>
      <c r="G161" s="34"/>
      <c r="H161" s="10"/>
      <c r="I161" s="10"/>
      <c r="J161" s="10"/>
      <c r="K161" s="11"/>
      <c r="L161" s="12"/>
      <c r="M161" s="27">
        <f t="shared" si="41"/>
        <v>0</v>
      </c>
      <c r="N161" s="181"/>
      <c r="O161" s="178"/>
      <c r="P161" s="250" t="str">
        <f t="shared" si="42"/>
        <v xml:space="preserve"> </v>
      </c>
      <c r="Q161" s="217" t="s">
        <v>63</v>
      </c>
      <c r="R161" s="230">
        <f>'gibanje del. sile'!J33</f>
        <v>0</v>
      </c>
    </row>
    <row r="162" spans="1:18" ht="15.75" thickBot="1" x14ac:dyDescent="0.25">
      <c r="A162" s="222">
        <v>5</v>
      </c>
      <c r="B162" s="47">
        <f t="shared" si="38"/>
        <v>0</v>
      </c>
      <c r="C162" s="47">
        <f t="shared" si="39"/>
        <v>0</v>
      </c>
      <c r="D162" s="227">
        <f t="shared" si="40"/>
        <v>0</v>
      </c>
      <c r="E162" s="35"/>
      <c r="F162" s="36"/>
      <c r="G162" s="34"/>
      <c r="H162" s="10"/>
      <c r="I162" s="10"/>
      <c r="J162" s="10"/>
      <c r="K162" s="11"/>
      <c r="L162" s="12"/>
      <c r="M162" s="27">
        <f t="shared" si="41"/>
        <v>0</v>
      </c>
      <c r="N162" s="181"/>
      <c r="O162" s="178"/>
      <c r="P162" s="250" t="str">
        <f t="shared" si="42"/>
        <v xml:space="preserve"> </v>
      </c>
      <c r="Q162" s="218" t="s">
        <v>31</v>
      </c>
      <c r="R162" s="231">
        <f>'gibanje del. sile'!J34</f>
        <v>0</v>
      </c>
    </row>
    <row r="163" spans="1:18" ht="15" x14ac:dyDescent="0.2">
      <c r="A163" s="222">
        <v>6</v>
      </c>
      <c r="B163" s="47">
        <f t="shared" si="38"/>
        <v>0</v>
      </c>
      <c r="C163" s="47">
        <f t="shared" si="39"/>
        <v>0</v>
      </c>
      <c r="D163" s="227">
        <f t="shared" si="40"/>
        <v>0</v>
      </c>
      <c r="E163" s="35"/>
      <c r="F163" s="36"/>
      <c r="G163" s="34"/>
      <c r="H163" s="10"/>
      <c r="I163" s="10"/>
      <c r="J163" s="10"/>
      <c r="K163" s="11"/>
      <c r="L163" s="12"/>
      <c r="M163" s="27">
        <f t="shared" si="41"/>
        <v>0</v>
      </c>
      <c r="N163" s="181"/>
      <c r="O163" s="178"/>
      <c r="P163" s="250" t="str">
        <f t="shared" si="42"/>
        <v xml:space="preserve"> </v>
      </c>
    </row>
    <row r="164" spans="1:18" ht="15" x14ac:dyDescent="0.2">
      <c r="A164" s="222">
        <v>7</v>
      </c>
      <c r="B164" s="47">
        <f t="shared" si="38"/>
        <v>0</v>
      </c>
      <c r="C164" s="47">
        <f t="shared" si="39"/>
        <v>0</v>
      </c>
      <c r="D164" s="227">
        <f t="shared" si="40"/>
        <v>0</v>
      </c>
      <c r="E164" s="35"/>
      <c r="F164" s="36"/>
      <c r="G164" s="34"/>
      <c r="H164" s="10"/>
      <c r="I164" s="10"/>
      <c r="J164" s="10"/>
      <c r="K164" s="11"/>
      <c r="L164" s="12"/>
      <c r="M164" s="27">
        <f t="shared" si="41"/>
        <v>0</v>
      </c>
      <c r="N164" s="181"/>
      <c r="O164" s="178"/>
      <c r="P164" s="250" t="str">
        <f t="shared" si="42"/>
        <v xml:space="preserve"> </v>
      </c>
    </row>
    <row r="165" spans="1:18" ht="15" x14ac:dyDescent="0.2">
      <c r="A165" s="222">
        <v>8</v>
      </c>
      <c r="B165" s="47">
        <f t="shared" si="38"/>
        <v>0</v>
      </c>
      <c r="C165" s="47">
        <f t="shared" si="39"/>
        <v>0</v>
      </c>
      <c r="D165" s="227">
        <f t="shared" si="40"/>
        <v>0</v>
      </c>
      <c r="E165" s="35"/>
      <c r="F165" s="36"/>
      <c r="G165" s="34"/>
      <c r="H165" s="10"/>
      <c r="I165" s="10"/>
      <c r="J165" s="10"/>
      <c r="K165" s="11"/>
      <c r="L165" s="12"/>
      <c r="M165" s="27">
        <f t="shared" si="41"/>
        <v>0</v>
      </c>
      <c r="N165" s="181"/>
      <c r="O165" s="178"/>
      <c r="P165" s="250" t="str">
        <f t="shared" si="42"/>
        <v xml:space="preserve"> </v>
      </c>
    </row>
    <row r="166" spans="1:18" ht="15" x14ac:dyDescent="0.2">
      <c r="A166" s="222">
        <v>9</v>
      </c>
      <c r="B166" s="47">
        <f t="shared" si="38"/>
        <v>0</v>
      </c>
      <c r="C166" s="47">
        <f t="shared" si="39"/>
        <v>0</v>
      </c>
      <c r="D166" s="227">
        <f t="shared" si="40"/>
        <v>0</v>
      </c>
      <c r="E166" s="35"/>
      <c r="F166" s="36"/>
      <c r="G166" s="34"/>
      <c r="H166" s="10"/>
      <c r="I166" s="10"/>
      <c r="J166" s="10"/>
      <c r="K166" s="11"/>
      <c r="L166" s="12"/>
      <c r="M166" s="27">
        <f t="shared" si="41"/>
        <v>0</v>
      </c>
      <c r="N166" s="181"/>
      <c r="O166" s="178"/>
      <c r="P166" s="250" t="str">
        <f t="shared" si="42"/>
        <v xml:space="preserve"> </v>
      </c>
    </row>
    <row r="167" spans="1:18" ht="15" x14ac:dyDescent="0.2">
      <c r="A167" s="222">
        <v>10</v>
      </c>
      <c r="B167" s="47">
        <f t="shared" si="38"/>
        <v>0</v>
      </c>
      <c r="C167" s="47">
        <f t="shared" si="39"/>
        <v>0</v>
      </c>
      <c r="D167" s="227">
        <f t="shared" si="40"/>
        <v>0</v>
      </c>
      <c r="E167" s="35"/>
      <c r="F167" s="36"/>
      <c r="G167" s="34"/>
      <c r="H167" s="10"/>
      <c r="I167" s="10"/>
      <c r="J167" s="10"/>
      <c r="K167" s="11"/>
      <c r="L167" s="12"/>
      <c r="M167" s="27">
        <f t="shared" si="41"/>
        <v>0</v>
      </c>
      <c r="N167" s="181"/>
      <c r="O167" s="178"/>
      <c r="P167" s="250" t="str">
        <f t="shared" si="42"/>
        <v xml:space="preserve"> </v>
      </c>
    </row>
    <row r="168" spans="1:18" ht="15" x14ac:dyDescent="0.2">
      <c r="A168" s="222">
        <v>11</v>
      </c>
      <c r="B168" s="47">
        <f t="shared" si="38"/>
        <v>0</v>
      </c>
      <c r="C168" s="47">
        <f t="shared" si="39"/>
        <v>0</v>
      </c>
      <c r="D168" s="227">
        <f t="shared" si="40"/>
        <v>0</v>
      </c>
      <c r="E168" s="35"/>
      <c r="F168" s="36"/>
      <c r="G168" s="34"/>
      <c r="H168" s="10"/>
      <c r="I168" s="10"/>
      <c r="J168" s="10"/>
      <c r="K168" s="11"/>
      <c r="L168" s="12"/>
      <c r="M168" s="27">
        <f t="shared" si="41"/>
        <v>0</v>
      </c>
      <c r="N168" s="181"/>
      <c r="O168" s="178"/>
      <c r="P168" s="250" t="str">
        <f t="shared" si="42"/>
        <v xml:space="preserve"> </v>
      </c>
    </row>
    <row r="169" spans="1:18" x14ac:dyDescent="0.2">
      <c r="A169" s="222">
        <v>12</v>
      </c>
      <c r="B169" s="47">
        <f t="shared" si="38"/>
        <v>0</v>
      </c>
      <c r="C169" s="47">
        <f t="shared" si="39"/>
        <v>0</v>
      </c>
      <c r="D169" s="227">
        <f t="shared" si="40"/>
        <v>0</v>
      </c>
      <c r="E169" s="35"/>
      <c r="F169" s="36"/>
      <c r="G169" s="34"/>
      <c r="H169" s="10"/>
      <c r="I169" s="10"/>
      <c r="J169" s="10"/>
      <c r="K169" s="11"/>
      <c r="L169" s="12"/>
      <c r="M169" s="27">
        <f t="shared" si="41"/>
        <v>0</v>
      </c>
      <c r="N169" s="252"/>
      <c r="O169" s="253"/>
      <c r="P169" s="250" t="str">
        <f t="shared" si="42"/>
        <v xml:space="preserve"> </v>
      </c>
    </row>
    <row r="170" spans="1:18" x14ac:dyDescent="0.2">
      <c r="A170" s="222">
        <v>13</v>
      </c>
      <c r="B170" s="47">
        <f t="shared" si="38"/>
        <v>0</v>
      </c>
      <c r="C170" s="47">
        <f t="shared" si="39"/>
        <v>0</v>
      </c>
      <c r="D170" s="227">
        <f t="shared" si="40"/>
        <v>0</v>
      </c>
      <c r="E170" s="35"/>
      <c r="F170" s="36"/>
      <c r="G170" s="34"/>
      <c r="H170" s="10"/>
      <c r="I170" s="10"/>
      <c r="J170" s="10"/>
      <c r="K170" s="11"/>
      <c r="L170" s="12"/>
      <c r="M170" s="27">
        <f t="shared" si="41"/>
        <v>0</v>
      </c>
      <c r="N170" s="252"/>
      <c r="O170" s="253"/>
      <c r="P170" s="250" t="str">
        <f t="shared" si="42"/>
        <v xml:space="preserve"> </v>
      </c>
    </row>
    <row r="171" spans="1:18" x14ac:dyDescent="0.2">
      <c r="A171" s="222">
        <v>14</v>
      </c>
      <c r="B171" s="47">
        <f t="shared" si="38"/>
        <v>0</v>
      </c>
      <c r="C171" s="47">
        <f t="shared" si="39"/>
        <v>0</v>
      </c>
      <c r="D171" s="227">
        <f t="shared" si="40"/>
        <v>0</v>
      </c>
      <c r="E171" s="35"/>
      <c r="F171" s="36"/>
      <c r="G171" s="34"/>
      <c r="H171" s="10"/>
      <c r="I171" s="10"/>
      <c r="J171" s="10"/>
      <c r="K171" s="11"/>
      <c r="L171" s="12"/>
      <c r="M171" s="27">
        <f t="shared" si="41"/>
        <v>0</v>
      </c>
      <c r="N171" s="252"/>
      <c r="O171" s="253"/>
      <c r="P171" s="250" t="str">
        <f t="shared" si="42"/>
        <v xml:space="preserve"> </v>
      </c>
    </row>
    <row r="172" spans="1:18" x14ac:dyDescent="0.2">
      <c r="A172" s="222">
        <v>15</v>
      </c>
      <c r="B172" s="47">
        <f t="shared" si="38"/>
        <v>0</v>
      </c>
      <c r="C172" s="47">
        <f t="shared" si="39"/>
        <v>0</v>
      </c>
      <c r="D172" s="227">
        <f t="shared" si="40"/>
        <v>0</v>
      </c>
      <c r="E172" s="35"/>
      <c r="F172" s="36"/>
      <c r="G172" s="34"/>
      <c r="H172" s="10"/>
      <c r="I172" s="10"/>
      <c r="J172" s="10"/>
      <c r="K172" s="11"/>
      <c r="L172" s="12"/>
      <c r="M172" s="27">
        <f t="shared" si="41"/>
        <v>0</v>
      </c>
      <c r="N172" s="252"/>
      <c r="O172" s="253"/>
      <c r="P172" s="250" t="str">
        <f t="shared" si="42"/>
        <v xml:space="preserve"> </v>
      </c>
    </row>
    <row r="173" spans="1:18" s="122" customFormat="1" x14ac:dyDescent="0.2">
      <c r="A173" s="37"/>
      <c r="B173" s="190"/>
      <c r="C173" s="190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194"/>
      <c r="O173" s="195"/>
      <c r="Q173" s="196"/>
    </row>
    <row r="174" spans="1:18" s="122" customFormat="1" ht="15.75" x14ac:dyDescent="0.25">
      <c r="A174" s="37"/>
      <c r="B174" s="190"/>
      <c r="C174" s="190"/>
      <c r="D174" s="197" t="s">
        <v>42</v>
      </c>
      <c r="E174" s="224">
        <f>+E153</f>
        <v>0</v>
      </c>
      <c r="F174" s="37"/>
      <c r="G174" s="37"/>
      <c r="H174" s="37"/>
      <c r="I174" s="198" t="s">
        <v>20</v>
      </c>
      <c r="J174" s="198"/>
      <c r="K174" s="198"/>
      <c r="L174" s="151">
        <f>+L2</f>
        <v>2024</v>
      </c>
      <c r="M174" s="37"/>
      <c r="N174" s="194"/>
      <c r="O174" s="195"/>
      <c r="Q174" s="196"/>
    </row>
    <row r="175" spans="1:18" s="122" customFormat="1" x14ac:dyDescent="0.2">
      <c r="A175" s="37"/>
      <c r="B175" s="190"/>
      <c r="C175" s="190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194"/>
      <c r="O175" s="195"/>
      <c r="Q175" s="196"/>
    </row>
    <row r="176" spans="1:18" s="122" customFormat="1" ht="15.75" x14ac:dyDescent="0.25">
      <c r="A176" s="37"/>
      <c r="B176" s="190"/>
      <c r="C176" s="190"/>
      <c r="D176" s="199" t="s">
        <v>44</v>
      </c>
      <c r="E176" s="199"/>
      <c r="F176" s="199"/>
      <c r="G176" s="199"/>
      <c r="H176" s="198"/>
      <c r="I176" s="198"/>
      <c r="J176" s="37"/>
      <c r="K176" s="37"/>
      <c r="L176" s="37"/>
      <c r="M176" s="37"/>
      <c r="N176" s="194"/>
      <c r="O176" s="195"/>
      <c r="Q176" s="200" t="s">
        <v>26</v>
      </c>
    </row>
    <row r="177" spans="1:18" s="122" customFormat="1" ht="13.5" thickBot="1" x14ac:dyDescent="0.25">
      <c r="A177" s="37"/>
      <c r="B177" s="190"/>
      <c r="C177" s="190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194"/>
      <c r="O177" s="195"/>
      <c r="Q177" s="196"/>
    </row>
    <row r="178" spans="1:18" s="214" customFormat="1" ht="51.75" thickBot="1" x14ac:dyDescent="0.25">
      <c r="A178" s="202" t="s">
        <v>37</v>
      </c>
      <c r="B178" s="203" t="s">
        <v>43</v>
      </c>
      <c r="C178" s="203" t="s">
        <v>1</v>
      </c>
      <c r="D178" s="219" t="str">
        <f t="shared" ref="D178:M178" si="43">+D6</f>
        <v>Začetno stanje</v>
      </c>
      <c r="E178" s="220" t="str">
        <f t="shared" si="43"/>
        <v>Pridelano
+</v>
      </c>
      <c r="F178" s="221" t="str">
        <f t="shared" si="43"/>
        <v>Prodano
-</v>
      </c>
      <c r="G178" s="219" t="str">
        <f t="shared" si="43"/>
        <v>Turistična dejavnost
-</v>
      </c>
      <c r="H178" s="219" t="str">
        <f t="shared" si="43"/>
        <v>Poraba v gospodinjstvu in podarjeno
-</v>
      </c>
      <c r="I178" s="219" t="str">
        <f t="shared" si="43"/>
        <v>Pokrmljeno
-</v>
      </c>
      <c r="J178" s="219" t="str">
        <f t="shared" si="43"/>
        <v>Predelava
-</v>
      </c>
      <c r="K178" s="219" t="str">
        <f t="shared" si="43"/>
        <v>Seme za lastno setev
-</v>
      </c>
      <c r="L178" s="219" t="str">
        <f t="shared" si="43"/>
        <v>Kalo
-</v>
      </c>
      <c r="M178" s="219" t="str">
        <f t="shared" si="43"/>
        <v>Končno stanje</v>
      </c>
      <c r="N178" s="212" t="s">
        <v>181</v>
      </c>
      <c r="O178" s="213" t="s">
        <v>182</v>
      </c>
      <c r="Q178" s="142"/>
    </row>
    <row r="179" spans="1:18" ht="15" x14ac:dyDescent="0.2">
      <c r="A179" s="222">
        <v>1</v>
      </c>
      <c r="B179" s="47">
        <f t="shared" ref="B179:B193" si="44">+B158</f>
        <v>0</v>
      </c>
      <c r="C179" s="47">
        <f t="shared" ref="C179:C193" si="45">C7</f>
        <v>0</v>
      </c>
      <c r="D179" s="227">
        <f t="shared" ref="D179:D193" si="46">+M158</f>
        <v>0</v>
      </c>
      <c r="E179" s="35"/>
      <c r="F179" s="36"/>
      <c r="G179" s="34"/>
      <c r="H179" s="10"/>
      <c r="I179" s="10"/>
      <c r="J179" s="10"/>
      <c r="K179" s="11"/>
      <c r="L179" s="12"/>
      <c r="M179" s="27">
        <f>+D179+E179-F179-G179-H179-I179-J179-L179-K179</f>
        <v>0</v>
      </c>
      <c r="N179" s="181"/>
      <c r="O179" s="178"/>
      <c r="P179" s="250" t="str">
        <f>IF(M179&lt;0, "KONČNO STANJE NE SME BITI MANJŠE OD 0 !!!", " ")</f>
        <v xml:space="preserve"> </v>
      </c>
      <c r="Q179" s="215" t="s">
        <v>60</v>
      </c>
      <c r="R179" s="185">
        <f>'gibanje del. sile'!K30</f>
        <v>0</v>
      </c>
    </row>
    <row r="180" spans="1:18" ht="15" x14ac:dyDescent="0.2">
      <c r="A180" s="222">
        <v>2</v>
      </c>
      <c r="B180" s="47">
        <f t="shared" si="44"/>
        <v>0</v>
      </c>
      <c r="C180" s="47">
        <f t="shared" si="45"/>
        <v>0</v>
      </c>
      <c r="D180" s="227">
        <f t="shared" si="46"/>
        <v>0</v>
      </c>
      <c r="E180" s="35"/>
      <c r="F180" s="36"/>
      <c r="G180" s="34"/>
      <c r="H180" s="10"/>
      <c r="I180" s="10"/>
      <c r="J180" s="10"/>
      <c r="K180" s="11"/>
      <c r="L180" s="12"/>
      <c r="M180" s="27">
        <f t="shared" ref="M180:M193" si="47">+D180+E180-F180-G180-H180-I180-J180-L180-K180</f>
        <v>0</v>
      </c>
      <c r="N180" s="181"/>
      <c r="O180" s="178"/>
      <c r="P180" s="250" t="str">
        <f t="shared" ref="P180:P193" si="48">IF(M180&lt;0, "KONČNO STANJE NE SME BITI MANJŠE OD 0 !!!", " ")</f>
        <v xml:space="preserve"> </v>
      </c>
      <c r="Q180" s="216" t="s">
        <v>61</v>
      </c>
      <c r="R180" s="186">
        <f>'gibanje del. sile'!K31</f>
        <v>0</v>
      </c>
    </row>
    <row r="181" spans="1:18" ht="15" x14ac:dyDescent="0.2">
      <c r="A181" s="222">
        <v>3</v>
      </c>
      <c r="B181" s="47">
        <f t="shared" si="44"/>
        <v>0</v>
      </c>
      <c r="C181" s="47">
        <f t="shared" si="45"/>
        <v>0</v>
      </c>
      <c r="D181" s="227">
        <f t="shared" si="46"/>
        <v>0</v>
      </c>
      <c r="E181" s="35"/>
      <c r="F181" s="36"/>
      <c r="G181" s="34"/>
      <c r="H181" s="10"/>
      <c r="I181" s="10"/>
      <c r="J181" s="10"/>
      <c r="K181" s="11"/>
      <c r="L181" s="12"/>
      <c r="M181" s="27">
        <f t="shared" si="47"/>
        <v>0</v>
      </c>
      <c r="N181" s="181"/>
      <c r="O181" s="178"/>
      <c r="P181" s="250" t="str">
        <f t="shared" si="48"/>
        <v xml:space="preserve"> </v>
      </c>
      <c r="Q181" s="216" t="s">
        <v>62</v>
      </c>
      <c r="R181" s="186">
        <f>'gibanje del. sile'!K32</f>
        <v>0</v>
      </c>
    </row>
    <row r="182" spans="1:18" ht="15.75" thickBot="1" x14ac:dyDescent="0.25">
      <c r="A182" s="222">
        <v>4</v>
      </c>
      <c r="B182" s="47">
        <f t="shared" si="44"/>
        <v>0</v>
      </c>
      <c r="C182" s="47">
        <f t="shared" si="45"/>
        <v>0</v>
      </c>
      <c r="D182" s="227">
        <f t="shared" si="46"/>
        <v>0</v>
      </c>
      <c r="E182" s="35"/>
      <c r="F182" s="36"/>
      <c r="G182" s="34"/>
      <c r="H182" s="10"/>
      <c r="I182" s="10"/>
      <c r="J182" s="10"/>
      <c r="K182" s="11"/>
      <c r="L182" s="12"/>
      <c r="M182" s="27">
        <f t="shared" si="47"/>
        <v>0</v>
      </c>
      <c r="N182" s="181"/>
      <c r="O182" s="178"/>
      <c r="P182" s="250" t="str">
        <f t="shared" si="48"/>
        <v xml:space="preserve"> </v>
      </c>
      <c r="Q182" s="217" t="s">
        <v>63</v>
      </c>
      <c r="R182" s="187">
        <f>'gibanje del. sile'!K33</f>
        <v>0</v>
      </c>
    </row>
    <row r="183" spans="1:18" ht="15.75" thickBot="1" x14ac:dyDescent="0.25">
      <c r="A183" s="222">
        <v>5</v>
      </c>
      <c r="B183" s="47">
        <f t="shared" si="44"/>
        <v>0</v>
      </c>
      <c r="C183" s="47">
        <f t="shared" si="45"/>
        <v>0</v>
      </c>
      <c r="D183" s="227">
        <f t="shared" si="46"/>
        <v>0</v>
      </c>
      <c r="E183" s="35"/>
      <c r="F183" s="36"/>
      <c r="G183" s="34"/>
      <c r="H183" s="10"/>
      <c r="I183" s="10"/>
      <c r="J183" s="10"/>
      <c r="K183" s="11"/>
      <c r="L183" s="12"/>
      <c r="M183" s="27">
        <f t="shared" si="47"/>
        <v>0</v>
      </c>
      <c r="N183" s="181"/>
      <c r="O183" s="178"/>
      <c r="P183" s="250" t="str">
        <f t="shared" si="48"/>
        <v xml:space="preserve"> </v>
      </c>
      <c r="Q183" s="218" t="s">
        <v>31</v>
      </c>
      <c r="R183" s="188">
        <f>'gibanje del. sile'!K34</f>
        <v>0</v>
      </c>
    </row>
    <row r="184" spans="1:18" ht="15" x14ac:dyDescent="0.2">
      <c r="A184" s="222">
        <v>6</v>
      </c>
      <c r="B184" s="47">
        <f t="shared" si="44"/>
        <v>0</v>
      </c>
      <c r="C184" s="47">
        <f t="shared" si="45"/>
        <v>0</v>
      </c>
      <c r="D184" s="227">
        <f t="shared" si="46"/>
        <v>0</v>
      </c>
      <c r="E184" s="35"/>
      <c r="F184" s="36"/>
      <c r="G184" s="34"/>
      <c r="H184" s="10"/>
      <c r="I184" s="10"/>
      <c r="J184" s="10"/>
      <c r="K184" s="11"/>
      <c r="L184" s="12"/>
      <c r="M184" s="27">
        <f t="shared" si="47"/>
        <v>0</v>
      </c>
      <c r="N184" s="181"/>
      <c r="O184" s="178"/>
      <c r="P184" s="250" t="str">
        <f t="shared" si="48"/>
        <v xml:space="preserve"> </v>
      </c>
    </row>
    <row r="185" spans="1:18" ht="15" x14ac:dyDescent="0.2">
      <c r="A185" s="222">
        <v>7</v>
      </c>
      <c r="B185" s="47">
        <f t="shared" si="44"/>
        <v>0</v>
      </c>
      <c r="C185" s="47">
        <f t="shared" si="45"/>
        <v>0</v>
      </c>
      <c r="D185" s="227">
        <f t="shared" si="46"/>
        <v>0</v>
      </c>
      <c r="E185" s="35"/>
      <c r="F185" s="36"/>
      <c r="G185" s="34"/>
      <c r="H185" s="10"/>
      <c r="I185" s="10"/>
      <c r="J185" s="10"/>
      <c r="K185" s="11"/>
      <c r="L185" s="12"/>
      <c r="M185" s="27">
        <f t="shared" si="47"/>
        <v>0</v>
      </c>
      <c r="N185" s="181"/>
      <c r="O185" s="178"/>
      <c r="P185" s="250" t="str">
        <f t="shared" si="48"/>
        <v xml:space="preserve"> </v>
      </c>
    </row>
    <row r="186" spans="1:18" ht="15" x14ac:dyDescent="0.2">
      <c r="A186" s="222">
        <v>8</v>
      </c>
      <c r="B186" s="47">
        <f t="shared" si="44"/>
        <v>0</v>
      </c>
      <c r="C186" s="47">
        <f t="shared" si="45"/>
        <v>0</v>
      </c>
      <c r="D186" s="227">
        <f t="shared" si="46"/>
        <v>0</v>
      </c>
      <c r="E186" s="35"/>
      <c r="F186" s="36"/>
      <c r="G186" s="34"/>
      <c r="H186" s="10"/>
      <c r="I186" s="10"/>
      <c r="J186" s="10"/>
      <c r="K186" s="11"/>
      <c r="L186" s="12"/>
      <c r="M186" s="27">
        <f t="shared" si="47"/>
        <v>0</v>
      </c>
      <c r="N186" s="181"/>
      <c r="O186" s="178"/>
      <c r="P186" s="250" t="str">
        <f t="shared" si="48"/>
        <v xml:space="preserve"> </v>
      </c>
    </row>
    <row r="187" spans="1:18" ht="15" x14ac:dyDescent="0.2">
      <c r="A187" s="222">
        <v>9</v>
      </c>
      <c r="B187" s="47">
        <f t="shared" si="44"/>
        <v>0</v>
      </c>
      <c r="C187" s="47">
        <f t="shared" si="45"/>
        <v>0</v>
      </c>
      <c r="D187" s="227">
        <f t="shared" si="46"/>
        <v>0</v>
      </c>
      <c r="E187" s="35"/>
      <c r="F187" s="36"/>
      <c r="G187" s="34"/>
      <c r="H187" s="10"/>
      <c r="I187" s="10"/>
      <c r="J187" s="10"/>
      <c r="K187" s="11"/>
      <c r="L187" s="12"/>
      <c r="M187" s="27">
        <f t="shared" si="47"/>
        <v>0</v>
      </c>
      <c r="N187" s="181"/>
      <c r="O187" s="178"/>
      <c r="P187" s="250" t="str">
        <f t="shared" si="48"/>
        <v xml:space="preserve"> </v>
      </c>
    </row>
    <row r="188" spans="1:18" ht="15" x14ac:dyDescent="0.2">
      <c r="A188" s="222">
        <v>10</v>
      </c>
      <c r="B188" s="47">
        <f t="shared" si="44"/>
        <v>0</v>
      </c>
      <c r="C188" s="47">
        <f t="shared" si="45"/>
        <v>0</v>
      </c>
      <c r="D188" s="227">
        <f t="shared" si="46"/>
        <v>0</v>
      </c>
      <c r="E188" s="35"/>
      <c r="F188" s="36"/>
      <c r="G188" s="34"/>
      <c r="H188" s="10"/>
      <c r="I188" s="10"/>
      <c r="J188" s="10"/>
      <c r="K188" s="11"/>
      <c r="L188" s="12"/>
      <c r="M188" s="27">
        <f t="shared" si="47"/>
        <v>0</v>
      </c>
      <c r="N188" s="181"/>
      <c r="O188" s="178"/>
      <c r="P188" s="250" t="str">
        <f t="shared" si="48"/>
        <v xml:space="preserve"> </v>
      </c>
    </row>
    <row r="189" spans="1:18" ht="15" x14ac:dyDescent="0.2">
      <c r="A189" s="222">
        <v>11</v>
      </c>
      <c r="B189" s="47">
        <f t="shared" si="44"/>
        <v>0</v>
      </c>
      <c r="C189" s="47">
        <f t="shared" si="45"/>
        <v>0</v>
      </c>
      <c r="D189" s="227">
        <f t="shared" si="46"/>
        <v>0</v>
      </c>
      <c r="E189" s="35"/>
      <c r="F189" s="36"/>
      <c r="G189" s="34"/>
      <c r="H189" s="10"/>
      <c r="I189" s="10"/>
      <c r="J189" s="10"/>
      <c r="K189" s="11"/>
      <c r="L189" s="12"/>
      <c r="M189" s="27">
        <f t="shared" si="47"/>
        <v>0</v>
      </c>
      <c r="N189" s="181"/>
      <c r="O189" s="178"/>
      <c r="P189" s="250" t="str">
        <f t="shared" si="48"/>
        <v xml:space="preserve"> </v>
      </c>
    </row>
    <row r="190" spans="1:18" x14ac:dyDescent="0.2">
      <c r="A190" s="222">
        <v>12</v>
      </c>
      <c r="B190" s="47">
        <f t="shared" si="44"/>
        <v>0</v>
      </c>
      <c r="C190" s="47">
        <f t="shared" si="45"/>
        <v>0</v>
      </c>
      <c r="D190" s="227">
        <f t="shared" si="46"/>
        <v>0</v>
      </c>
      <c r="E190" s="35"/>
      <c r="F190" s="36"/>
      <c r="G190" s="34"/>
      <c r="H190" s="10"/>
      <c r="I190" s="10"/>
      <c r="J190" s="10"/>
      <c r="K190" s="11"/>
      <c r="L190" s="12"/>
      <c r="M190" s="27">
        <f t="shared" si="47"/>
        <v>0</v>
      </c>
      <c r="N190" s="252"/>
      <c r="O190" s="253"/>
      <c r="P190" s="250" t="str">
        <f t="shared" si="48"/>
        <v xml:space="preserve"> </v>
      </c>
    </row>
    <row r="191" spans="1:18" x14ac:dyDescent="0.2">
      <c r="A191" s="222">
        <v>13</v>
      </c>
      <c r="B191" s="47">
        <f t="shared" si="44"/>
        <v>0</v>
      </c>
      <c r="C191" s="47">
        <f t="shared" si="45"/>
        <v>0</v>
      </c>
      <c r="D191" s="227">
        <f t="shared" si="46"/>
        <v>0</v>
      </c>
      <c r="E191" s="35"/>
      <c r="F191" s="36"/>
      <c r="G191" s="34"/>
      <c r="H191" s="10"/>
      <c r="I191" s="10"/>
      <c r="J191" s="10"/>
      <c r="K191" s="11"/>
      <c r="L191" s="12"/>
      <c r="M191" s="27">
        <f t="shared" si="47"/>
        <v>0</v>
      </c>
      <c r="N191" s="252"/>
      <c r="O191" s="253"/>
      <c r="P191" s="250" t="str">
        <f t="shared" si="48"/>
        <v xml:space="preserve"> </v>
      </c>
    </row>
    <row r="192" spans="1:18" x14ac:dyDescent="0.2">
      <c r="A192" s="222">
        <v>14</v>
      </c>
      <c r="B192" s="47">
        <f t="shared" si="44"/>
        <v>0</v>
      </c>
      <c r="C192" s="47">
        <f t="shared" si="45"/>
        <v>0</v>
      </c>
      <c r="D192" s="227">
        <f t="shared" si="46"/>
        <v>0</v>
      </c>
      <c r="E192" s="35"/>
      <c r="F192" s="36"/>
      <c r="G192" s="34"/>
      <c r="H192" s="10"/>
      <c r="I192" s="10"/>
      <c r="J192" s="10"/>
      <c r="K192" s="11"/>
      <c r="L192" s="12"/>
      <c r="M192" s="27">
        <f t="shared" si="47"/>
        <v>0</v>
      </c>
      <c r="N192" s="252"/>
      <c r="O192" s="253"/>
      <c r="P192" s="250" t="str">
        <f t="shared" si="48"/>
        <v xml:space="preserve"> </v>
      </c>
    </row>
    <row r="193" spans="1:18" x14ac:dyDescent="0.2">
      <c r="A193" s="222">
        <v>15</v>
      </c>
      <c r="B193" s="47">
        <f t="shared" si="44"/>
        <v>0</v>
      </c>
      <c r="C193" s="47">
        <f t="shared" si="45"/>
        <v>0</v>
      </c>
      <c r="D193" s="227">
        <f t="shared" si="46"/>
        <v>0</v>
      </c>
      <c r="E193" s="35"/>
      <c r="F193" s="36"/>
      <c r="G193" s="34"/>
      <c r="H193" s="10"/>
      <c r="I193" s="10"/>
      <c r="J193" s="10"/>
      <c r="K193" s="11"/>
      <c r="L193" s="12"/>
      <c r="M193" s="27">
        <f t="shared" si="47"/>
        <v>0</v>
      </c>
      <c r="N193" s="252"/>
      <c r="O193" s="253"/>
      <c r="P193" s="250" t="str">
        <f t="shared" si="48"/>
        <v xml:space="preserve"> </v>
      </c>
    </row>
    <row r="194" spans="1:18" s="122" customFormat="1" x14ac:dyDescent="0.2">
      <c r="A194" s="37"/>
      <c r="B194" s="190"/>
      <c r="C194" s="190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194"/>
      <c r="O194" s="195"/>
      <c r="Q194" s="196"/>
    </row>
    <row r="195" spans="1:18" s="122" customFormat="1" ht="15.75" x14ac:dyDescent="0.25">
      <c r="A195" s="37"/>
      <c r="B195" s="190"/>
      <c r="C195" s="190"/>
      <c r="D195" s="197" t="s">
        <v>42</v>
      </c>
      <c r="E195" s="224">
        <f>+E174</f>
        <v>0</v>
      </c>
      <c r="F195" s="37"/>
      <c r="G195" s="37"/>
      <c r="H195" s="37"/>
      <c r="I195" s="198" t="s">
        <v>21</v>
      </c>
      <c r="J195" s="198"/>
      <c r="K195" s="198"/>
      <c r="L195" s="151">
        <f>+L2</f>
        <v>2024</v>
      </c>
      <c r="M195" s="37"/>
      <c r="N195" s="194"/>
      <c r="O195" s="195"/>
      <c r="Q195" s="196"/>
    </row>
    <row r="196" spans="1:18" s="122" customFormat="1" x14ac:dyDescent="0.2">
      <c r="A196" s="37"/>
      <c r="B196" s="190"/>
      <c r="C196" s="190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194"/>
      <c r="O196" s="195"/>
      <c r="Q196" s="196"/>
    </row>
    <row r="197" spans="1:18" s="122" customFormat="1" ht="15.75" x14ac:dyDescent="0.25">
      <c r="A197" s="37"/>
      <c r="B197" s="190"/>
      <c r="C197" s="190"/>
      <c r="D197" s="199" t="s">
        <v>44</v>
      </c>
      <c r="E197" s="199"/>
      <c r="F197" s="199"/>
      <c r="G197" s="199"/>
      <c r="H197" s="198"/>
      <c r="I197" s="198"/>
      <c r="J197" s="37"/>
      <c r="K197" s="37"/>
      <c r="L197" s="37"/>
      <c r="M197" s="37"/>
      <c r="N197" s="194"/>
      <c r="O197" s="195"/>
      <c r="Q197" s="200" t="s">
        <v>26</v>
      </c>
    </row>
    <row r="198" spans="1:18" s="122" customFormat="1" ht="13.5" thickBot="1" x14ac:dyDescent="0.25">
      <c r="A198" s="37"/>
      <c r="B198" s="190"/>
      <c r="C198" s="190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194"/>
      <c r="O198" s="195"/>
      <c r="Q198" s="196"/>
    </row>
    <row r="199" spans="1:18" s="122" customFormat="1" ht="51.75" thickBot="1" x14ac:dyDescent="0.25">
      <c r="A199" s="202" t="s">
        <v>37</v>
      </c>
      <c r="B199" s="203" t="s">
        <v>43</v>
      </c>
      <c r="C199" s="203" t="s">
        <v>1</v>
      </c>
      <c r="D199" s="219" t="str">
        <f t="shared" ref="D199:M199" si="49">+D27</f>
        <v>Začetno stanje</v>
      </c>
      <c r="E199" s="220" t="str">
        <f t="shared" si="49"/>
        <v>Pridelano
+</v>
      </c>
      <c r="F199" s="221" t="str">
        <f t="shared" si="49"/>
        <v>Prodano
-</v>
      </c>
      <c r="G199" s="219" t="str">
        <f t="shared" si="49"/>
        <v>Turistična dejavnost
-</v>
      </c>
      <c r="H199" s="219" t="str">
        <f t="shared" si="49"/>
        <v>Poraba v gospodinjstvu in podarjeno
-</v>
      </c>
      <c r="I199" s="219" t="str">
        <f t="shared" si="49"/>
        <v>Pokrmljeno
-</v>
      </c>
      <c r="J199" s="219" t="str">
        <f t="shared" si="49"/>
        <v>Predelava
-</v>
      </c>
      <c r="K199" s="219" t="str">
        <f t="shared" si="49"/>
        <v>Seme za lastno setev
-</v>
      </c>
      <c r="L199" s="219" t="str">
        <f t="shared" si="49"/>
        <v>Kalo
-</v>
      </c>
      <c r="M199" s="219" t="str">
        <f t="shared" si="49"/>
        <v>Končno stanje</v>
      </c>
      <c r="N199" s="212" t="s">
        <v>181</v>
      </c>
      <c r="O199" s="213" t="s">
        <v>182</v>
      </c>
      <c r="Q199" s="142"/>
      <c r="R199" s="214"/>
    </row>
    <row r="200" spans="1:18" ht="15" x14ac:dyDescent="0.2">
      <c r="A200" s="222">
        <v>1</v>
      </c>
      <c r="B200" s="47">
        <f t="shared" ref="B200:B214" si="50">+B179</f>
        <v>0</v>
      </c>
      <c r="C200" s="47">
        <f t="shared" ref="C200:C214" si="51">C7</f>
        <v>0</v>
      </c>
      <c r="D200" s="227">
        <f t="shared" ref="D200:D214" si="52">+M179</f>
        <v>0</v>
      </c>
      <c r="E200" s="35"/>
      <c r="F200" s="36"/>
      <c r="G200" s="34"/>
      <c r="H200" s="10"/>
      <c r="I200" s="10"/>
      <c r="J200" s="10"/>
      <c r="K200" s="11"/>
      <c r="L200" s="12"/>
      <c r="M200" s="27">
        <f>+D200+E200-F200-G200-H200-I200-J200-L200-K200</f>
        <v>0</v>
      </c>
      <c r="N200" s="181"/>
      <c r="O200" s="178"/>
      <c r="P200" s="250" t="str">
        <f>IF(M200&lt;0, "KONČNO STANJE NE SME BITI MANJŠE OD 0 !!!", " ")</f>
        <v xml:space="preserve"> </v>
      </c>
      <c r="Q200" s="215" t="s">
        <v>60</v>
      </c>
      <c r="R200" s="185">
        <f>'gibanje del. sile'!L30</f>
        <v>0</v>
      </c>
    </row>
    <row r="201" spans="1:18" ht="15" x14ac:dyDescent="0.2">
      <c r="A201" s="222">
        <v>2</v>
      </c>
      <c r="B201" s="47">
        <f t="shared" si="50"/>
        <v>0</v>
      </c>
      <c r="C201" s="47">
        <f t="shared" si="51"/>
        <v>0</v>
      </c>
      <c r="D201" s="227">
        <f t="shared" si="52"/>
        <v>0</v>
      </c>
      <c r="E201" s="35"/>
      <c r="F201" s="36"/>
      <c r="G201" s="34"/>
      <c r="H201" s="10"/>
      <c r="I201" s="10"/>
      <c r="J201" s="10"/>
      <c r="K201" s="11"/>
      <c r="L201" s="12"/>
      <c r="M201" s="27">
        <f t="shared" ref="M201:M214" si="53">+D201+E201-F201-G201-H201-I201-J201-L201-K201</f>
        <v>0</v>
      </c>
      <c r="N201" s="181"/>
      <c r="O201" s="178"/>
      <c r="P201" s="250" t="str">
        <f t="shared" ref="P201:P214" si="54">IF(M201&lt;0, "KONČNO STANJE NE SME BITI MANJŠE OD 0 !!!", " ")</f>
        <v xml:space="preserve"> </v>
      </c>
      <c r="Q201" s="216" t="s">
        <v>61</v>
      </c>
      <c r="R201" s="186">
        <f>'gibanje del. sile'!L31</f>
        <v>0</v>
      </c>
    </row>
    <row r="202" spans="1:18" ht="15" x14ac:dyDescent="0.2">
      <c r="A202" s="222">
        <v>3</v>
      </c>
      <c r="B202" s="47">
        <f t="shared" si="50"/>
        <v>0</v>
      </c>
      <c r="C202" s="47">
        <f t="shared" si="51"/>
        <v>0</v>
      </c>
      <c r="D202" s="227">
        <f t="shared" si="52"/>
        <v>0</v>
      </c>
      <c r="E202" s="35"/>
      <c r="F202" s="36"/>
      <c r="G202" s="34"/>
      <c r="H202" s="10"/>
      <c r="I202" s="10"/>
      <c r="J202" s="10"/>
      <c r="K202" s="11"/>
      <c r="L202" s="12"/>
      <c r="M202" s="27">
        <f t="shared" si="53"/>
        <v>0</v>
      </c>
      <c r="N202" s="181"/>
      <c r="O202" s="178"/>
      <c r="P202" s="250" t="str">
        <f t="shared" si="54"/>
        <v xml:space="preserve"> </v>
      </c>
      <c r="Q202" s="216" t="s">
        <v>62</v>
      </c>
      <c r="R202" s="186">
        <f>'gibanje del. sile'!L32</f>
        <v>0</v>
      </c>
    </row>
    <row r="203" spans="1:18" ht="15.75" thickBot="1" x14ac:dyDescent="0.25">
      <c r="A203" s="222">
        <v>4</v>
      </c>
      <c r="B203" s="47">
        <f t="shared" si="50"/>
        <v>0</v>
      </c>
      <c r="C203" s="47">
        <f t="shared" si="51"/>
        <v>0</v>
      </c>
      <c r="D203" s="227">
        <f t="shared" si="52"/>
        <v>0</v>
      </c>
      <c r="E203" s="35"/>
      <c r="F203" s="36"/>
      <c r="G203" s="34"/>
      <c r="H203" s="10"/>
      <c r="I203" s="10"/>
      <c r="J203" s="10"/>
      <c r="K203" s="11"/>
      <c r="L203" s="12"/>
      <c r="M203" s="27">
        <f t="shared" si="53"/>
        <v>0</v>
      </c>
      <c r="N203" s="181"/>
      <c r="O203" s="178"/>
      <c r="P203" s="250" t="str">
        <f t="shared" si="54"/>
        <v xml:space="preserve"> </v>
      </c>
      <c r="Q203" s="217" t="s">
        <v>63</v>
      </c>
      <c r="R203" s="187">
        <f>'gibanje del. sile'!L33</f>
        <v>0</v>
      </c>
    </row>
    <row r="204" spans="1:18" ht="15.75" thickBot="1" x14ac:dyDescent="0.25">
      <c r="A204" s="222">
        <v>5</v>
      </c>
      <c r="B204" s="47">
        <f t="shared" si="50"/>
        <v>0</v>
      </c>
      <c r="C204" s="47">
        <f t="shared" si="51"/>
        <v>0</v>
      </c>
      <c r="D204" s="227">
        <f t="shared" si="52"/>
        <v>0</v>
      </c>
      <c r="E204" s="35"/>
      <c r="F204" s="36"/>
      <c r="G204" s="34"/>
      <c r="H204" s="10"/>
      <c r="I204" s="10"/>
      <c r="J204" s="10"/>
      <c r="K204" s="11"/>
      <c r="L204" s="12"/>
      <c r="M204" s="27">
        <f t="shared" si="53"/>
        <v>0</v>
      </c>
      <c r="N204" s="181"/>
      <c r="O204" s="178"/>
      <c r="P204" s="250" t="str">
        <f t="shared" si="54"/>
        <v xml:space="preserve"> </v>
      </c>
      <c r="Q204" s="218" t="s">
        <v>31</v>
      </c>
      <c r="R204" s="188">
        <f>'gibanje del. sile'!L34</f>
        <v>0</v>
      </c>
    </row>
    <row r="205" spans="1:18" ht="15" x14ac:dyDescent="0.2">
      <c r="A205" s="222">
        <v>6</v>
      </c>
      <c r="B205" s="47">
        <f t="shared" si="50"/>
        <v>0</v>
      </c>
      <c r="C205" s="47">
        <f t="shared" si="51"/>
        <v>0</v>
      </c>
      <c r="D205" s="227">
        <f t="shared" si="52"/>
        <v>0</v>
      </c>
      <c r="E205" s="35"/>
      <c r="F205" s="36"/>
      <c r="G205" s="34"/>
      <c r="H205" s="10"/>
      <c r="I205" s="10"/>
      <c r="J205" s="10"/>
      <c r="K205" s="11"/>
      <c r="L205" s="12"/>
      <c r="M205" s="27">
        <f t="shared" si="53"/>
        <v>0</v>
      </c>
      <c r="N205" s="181"/>
      <c r="O205" s="178"/>
      <c r="P205" s="250" t="str">
        <f t="shared" si="54"/>
        <v xml:space="preserve"> </v>
      </c>
    </row>
    <row r="206" spans="1:18" ht="15" x14ac:dyDescent="0.2">
      <c r="A206" s="222">
        <v>7</v>
      </c>
      <c r="B206" s="47">
        <f t="shared" si="50"/>
        <v>0</v>
      </c>
      <c r="C206" s="47">
        <f t="shared" si="51"/>
        <v>0</v>
      </c>
      <c r="D206" s="227">
        <f t="shared" si="52"/>
        <v>0</v>
      </c>
      <c r="E206" s="35"/>
      <c r="F206" s="36"/>
      <c r="G206" s="34"/>
      <c r="H206" s="10"/>
      <c r="I206" s="10"/>
      <c r="J206" s="10"/>
      <c r="K206" s="11"/>
      <c r="L206" s="12"/>
      <c r="M206" s="27">
        <f t="shared" si="53"/>
        <v>0</v>
      </c>
      <c r="N206" s="181"/>
      <c r="O206" s="178"/>
      <c r="P206" s="250" t="str">
        <f t="shared" si="54"/>
        <v xml:space="preserve"> </v>
      </c>
    </row>
    <row r="207" spans="1:18" ht="15" x14ac:dyDescent="0.2">
      <c r="A207" s="222">
        <v>8</v>
      </c>
      <c r="B207" s="47">
        <f t="shared" si="50"/>
        <v>0</v>
      </c>
      <c r="C207" s="47">
        <f t="shared" si="51"/>
        <v>0</v>
      </c>
      <c r="D207" s="227">
        <f t="shared" si="52"/>
        <v>0</v>
      </c>
      <c r="E207" s="35"/>
      <c r="F207" s="36"/>
      <c r="G207" s="34"/>
      <c r="H207" s="10"/>
      <c r="I207" s="10"/>
      <c r="J207" s="10"/>
      <c r="K207" s="11"/>
      <c r="L207" s="12"/>
      <c r="M207" s="27">
        <f t="shared" si="53"/>
        <v>0</v>
      </c>
      <c r="N207" s="181"/>
      <c r="O207" s="178"/>
      <c r="P207" s="250" t="str">
        <f t="shared" si="54"/>
        <v xml:space="preserve"> </v>
      </c>
    </row>
    <row r="208" spans="1:18" ht="15" x14ac:dyDescent="0.2">
      <c r="A208" s="222">
        <v>9</v>
      </c>
      <c r="B208" s="47">
        <f t="shared" si="50"/>
        <v>0</v>
      </c>
      <c r="C208" s="47">
        <f t="shared" si="51"/>
        <v>0</v>
      </c>
      <c r="D208" s="227">
        <f t="shared" si="52"/>
        <v>0</v>
      </c>
      <c r="E208" s="35"/>
      <c r="F208" s="36"/>
      <c r="G208" s="34"/>
      <c r="H208" s="10"/>
      <c r="I208" s="10"/>
      <c r="J208" s="10"/>
      <c r="K208" s="11"/>
      <c r="L208" s="12"/>
      <c r="M208" s="27">
        <f t="shared" si="53"/>
        <v>0</v>
      </c>
      <c r="N208" s="181"/>
      <c r="O208" s="178"/>
      <c r="P208" s="250" t="str">
        <f t="shared" si="54"/>
        <v xml:space="preserve"> </v>
      </c>
    </row>
    <row r="209" spans="1:18" ht="15" x14ac:dyDescent="0.2">
      <c r="A209" s="222">
        <v>10</v>
      </c>
      <c r="B209" s="47">
        <f t="shared" si="50"/>
        <v>0</v>
      </c>
      <c r="C209" s="47">
        <f t="shared" si="51"/>
        <v>0</v>
      </c>
      <c r="D209" s="227">
        <f t="shared" si="52"/>
        <v>0</v>
      </c>
      <c r="E209" s="35"/>
      <c r="F209" s="36"/>
      <c r="G209" s="34"/>
      <c r="H209" s="10"/>
      <c r="I209" s="10"/>
      <c r="J209" s="10"/>
      <c r="K209" s="11"/>
      <c r="L209" s="12"/>
      <c r="M209" s="27">
        <f t="shared" si="53"/>
        <v>0</v>
      </c>
      <c r="N209" s="181"/>
      <c r="O209" s="178"/>
      <c r="P209" s="250" t="str">
        <f t="shared" si="54"/>
        <v xml:space="preserve"> </v>
      </c>
    </row>
    <row r="210" spans="1:18" ht="15" x14ac:dyDescent="0.2">
      <c r="A210" s="222">
        <v>11</v>
      </c>
      <c r="B210" s="47">
        <f t="shared" si="50"/>
        <v>0</v>
      </c>
      <c r="C210" s="47">
        <f t="shared" si="51"/>
        <v>0</v>
      </c>
      <c r="D210" s="227">
        <f t="shared" si="52"/>
        <v>0</v>
      </c>
      <c r="E210" s="35"/>
      <c r="F210" s="36"/>
      <c r="G210" s="34"/>
      <c r="H210" s="10"/>
      <c r="I210" s="10"/>
      <c r="J210" s="10"/>
      <c r="K210" s="11"/>
      <c r="L210" s="12"/>
      <c r="M210" s="27">
        <f t="shared" si="53"/>
        <v>0</v>
      </c>
      <c r="N210" s="181"/>
      <c r="O210" s="178"/>
      <c r="P210" s="250" t="str">
        <f t="shared" si="54"/>
        <v xml:space="preserve"> </v>
      </c>
    </row>
    <row r="211" spans="1:18" x14ac:dyDescent="0.2">
      <c r="A211" s="222">
        <v>12</v>
      </c>
      <c r="B211" s="47">
        <f t="shared" si="50"/>
        <v>0</v>
      </c>
      <c r="C211" s="47">
        <f t="shared" si="51"/>
        <v>0</v>
      </c>
      <c r="D211" s="227">
        <f t="shared" si="52"/>
        <v>0</v>
      </c>
      <c r="E211" s="35"/>
      <c r="F211" s="36"/>
      <c r="G211" s="34"/>
      <c r="H211" s="10"/>
      <c r="I211" s="10"/>
      <c r="J211" s="10"/>
      <c r="K211" s="11"/>
      <c r="L211" s="12"/>
      <c r="M211" s="27">
        <f t="shared" si="53"/>
        <v>0</v>
      </c>
      <c r="N211" s="252"/>
      <c r="O211" s="253"/>
      <c r="P211" s="250" t="str">
        <f t="shared" si="54"/>
        <v xml:space="preserve"> </v>
      </c>
    </row>
    <row r="212" spans="1:18" x14ac:dyDescent="0.2">
      <c r="A212" s="222">
        <v>13</v>
      </c>
      <c r="B212" s="47">
        <f t="shared" si="50"/>
        <v>0</v>
      </c>
      <c r="C212" s="47">
        <f t="shared" si="51"/>
        <v>0</v>
      </c>
      <c r="D212" s="227">
        <f t="shared" si="52"/>
        <v>0</v>
      </c>
      <c r="E212" s="35"/>
      <c r="F212" s="36"/>
      <c r="G212" s="34"/>
      <c r="H212" s="10"/>
      <c r="I212" s="10"/>
      <c r="J212" s="10"/>
      <c r="K212" s="11"/>
      <c r="L212" s="12"/>
      <c r="M212" s="27">
        <f t="shared" si="53"/>
        <v>0</v>
      </c>
      <c r="N212" s="252"/>
      <c r="O212" s="253"/>
      <c r="P212" s="250" t="str">
        <f t="shared" si="54"/>
        <v xml:space="preserve"> </v>
      </c>
    </row>
    <row r="213" spans="1:18" x14ac:dyDescent="0.2">
      <c r="A213" s="222">
        <v>14</v>
      </c>
      <c r="B213" s="47">
        <f t="shared" si="50"/>
        <v>0</v>
      </c>
      <c r="C213" s="47">
        <f t="shared" si="51"/>
        <v>0</v>
      </c>
      <c r="D213" s="227">
        <f t="shared" si="52"/>
        <v>0</v>
      </c>
      <c r="E213" s="35"/>
      <c r="F213" s="36"/>
      <c r="G213" s="34"/>
      <c r="H213" s="10"/>
      <c r="I213" s="10"/>
      <c r="J213" s="10"/>
      <c r="K213" s="11"/>
      <c r="L213" s="12"/>
      <c r="M213" s="27">
        <f t="shared" si="53"/>
        <v>0</v>
      </c>
      <c r="N213" s="252"/>
      <c r="O213" s="253"/>
      <c r="P213" s="250" t="str">
        <f t="shared" si="54"/>
        <v xml:space="preserve"> </v>
      </c>
    </row>
    <row r="214" spans="1:18" x14ac:dyDescent="0.2">
      <c r="A214" s="222">
        <v>15</v>
      </c>
      <c r="B214" s="47">
        <f t="shared" si="50"/>
        <v>0</v>
      </c>
      <c r="C214" s="47">
        <f t="shared" si="51"/>
        <v>0</v>
      </c>
      <c r="D214" s="227">
        <f t="shared" si="52"/>
        <v>0</v>
      </c>
      <c r="E214" s="35"/>
      <c r="F214" s="36"/>
      <c r="G214" s="34"/>
      <c r="H214" s="10"/>
      <c r="I214" s="10"/>
      <c r="J214" s="10"/>
      <c r="K214" s="11"/>
      <c r="L214" s="12"/>
      <c r="M214" s="27">
        <f t="shared" si="53"/>
        <v>0</v>
      </c>
      <c r="N214" s="252"/>
      <c r="O214" s="253"/>
      <c r="P214" s="250" t="str">
        <f t="shared" si="54"/>
        <v xml:space="preserve"> </v>
      </c>
    </row>
    <row r="215" spans="1:18" s="122" customFormat="1" x14ac:dyDescent="0.2">
      <c r="A215" s="37"/>
      <c r="B215" s="190"/>
      <c r="C215" s="190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194"/>
      <c r="O215" s="195"/>
      <c r="Q215" s="196"/>
    </row>
    <row r="216" spans="1:18" s="122" customFormat="1" ht="15.75" x14ac:dyDescent="0.25">
      <c r="A216" s="37"/>
      <c r="B216" s="190"/>
      <c r="C216" s="190"/>
      <c r="D216" s="197" t="s">
        <v>42</v>
      </c>
      <c r="E216" s="224">
        <f>+E195</f>
        <v>0</v>
      </c>
      <c r="F216" s="37"/>
      <c r="G216" s="37"/>
      <c r="H216" s="37"/>
      <c r="I216" s="198" t="s">
        <v>22</v>
      </c>
      <c r="J216" s="198"/>
      <c r="K216" s="198"/>
      <c r="L216" s="151">
        <f>+L195</f>
        <v>2024</v>
      </c>
      <c r="M216" s="37"/>
      <c r="N216" s="194"/>
      <c r="O216" s="195"/>
      <c r="Q216" s="196"/>
    </row>
    <row r="217" spans="1:18" s="122" customFormat="1" x14ac:dyDescent="0.2">
      <c r="A217" s="37"/>
      <c r="B217" s="190"/>
      <c r="C217" s="190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194"/>
      <c r="O217" s="195"/>
      <c r="Q217" s="196"/>
    </row>
    <row r="218" spans="1:18" s="122" customFormat="1" ht="15.75" x14ac:dyDescent="0.25">
      <c r="A218" s="37"/>
      <c r="B218" s="190"/>
      <c r="C218" s="190"/>
      <c r="D218" s="199" t="s">
        <v>44</v>
      </c>
      <c r="E218" s="199"/>
      <c r="F218" s="199"/>
      <c r="G218" s="199"/>
      <c r="H218" s="198"/>
      <c r="I218" s="198"/>
      <c r="J218" s="37"/>
      <c r="K218" s="37"/>
      <c r="L218" s="37"/>
      <c r="M218" s="37"/>
      <c r="N218" s="194"/>
      <c r="O218" s="195"/>
      <c r="Q218" s="200" t="s">
        <v>26</v>
      </c>
    </row>
    <row r="219" spans="1:18" s="122" customFormat="1" ht="13.5" thickBot="1" x14ac:dyDescent="0.25">
      <c r="A219" s="37"/>
      <c r="B219" s="190"/>
      <c r="C219" s="190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194"/>
      <c r="O219" s="195"/>
      <c r="Q219" s="196"/>
    </row>
    <row r="220" spans="1:18" s="122" customFormat="1" ht="51.75" thickBot="1" x14ac:dyDescent="0.25">
      <c r="A220" s="202" t="s">
        <v>37</v>
      </c>
      <c r="B220" s="203" t="s">
        <v>43</v>
      </c>
      <c r="C220" s="203" t="s">
        <v>1</v>
      </c>
      <c r="D220" s="219" t="str">
        <f t="shared" ref="D220:M220" si="55">+D199</f>
        <v>Začetno stanje</v>
      </c>
      <c r="E220" s="220" t="str">
        <f t="shared" si="55"/>
        <v>Pridelano
+</v>
      </c>
      <c r="F220" s="221" t="str">
        <f t="shared" si="55"/>
        <v>Prodano
-</v>
      </c>
      <c r="G220" s="219" t="str">
        <f t="shared" si="55"/>
        <v>Turistična dejavnost
-</v>
      </c>
      <c r="H220" s="219" t="str">
        <f t="shared" si="55"/>
        <v>Poraba v gospodinjstvu in podarjeno
-</v>
      </c>
      <c r="I220" s="219" t="str">
        <f t="shared" si="55"/>
        <v>Pokrmljeno
-</v>
      </c>
      <c r="J220" s="219" t="str">
        <f t="shared" si="55"/>
        <v>Predelava
-</v>
      </c>
      <c r="K220" s="219" t="str">
        <f t="shared" si="55"/>
        <v>Seme za lastno setev
-</v>
      </c>
      <c r="L220" s="219" t="str">
        <f t="shared" si="55"/>
        <v>Kalo
-</v>
      </c>
      <c r="M220" s="219" t="str">
        <f t="shared" si="55"/>
        <v>Končno stanje</v>
      </c>
      <c r="N220" s="212" t="s">
        <v>181</v>
      </c>
      <c r="O220" s="213" t="s">
        <v>182</v>
      </c>
      <c r="Q220" s="142"/>
      <c r="R220" s="214"/>
    </row>
    <row r="221" spans="1:18" ht="15" x14ac:dyDescent="0.2">
      <c r="A221" s="222">
        <v>1</v>
      </c>
      <c r="B221" s="47">
        <f t="shared" ref="B221:B235" si="56">+B200</f>
        <v>0</v>
      </c>
      <c r="C221" s="47">
        <f t="shared" ref="C221:C235" si="57">C7</f>
        <v>0</v>
      </c>
      <c r="D221" s="227">
        <f t="shared" ref="D221:D235" si="58">+M200</f>
        <v>0</v>
      </c>
      <c r="E221" s="35"/>
      <c r="F221" s="36"/>
      <c r="G221" s="34"/>
      <c r="H221" s="10"/>
      <c r="I221" s="10"/>
      <c r="J221" s="10"/>
      <c r="K221" s="11"/>
      <c r="L221" s="12"/>
      <c r="M221" s="27">
        <f>+D221+E221-F221-G221-H221-I221-J221-L221-K221</f>
        <v>0</v>
      </c>
      <c r="N221" s="181"/>
      <c r="O221" s="178"/>
      <c r="P221" s="250" t="str">
        <f>IF(M221&lt;0, "KONČNO STANJE NE SME BITI MANJŠE OD 0 !!!", " ")</f>
        <v xml:space="preserve"> </v>
      </c>
      <c r="Q221" s="215" t="s">
        <v>60</v>
      </c>
      <c r="R221" s="185">
        <f>'gibanje del. sile'!M30</f>
        <v>0</v>
      </c>
    </row>
    <row r="222" spans="1:18" ht="15" x14ac:dyDescent="0.2">
      <c r="A222" s="222">
        <v>2</v>
      </c>
      <c r="B222" s="47">
        <f t="shared" si="56"/>
        <v>0</v>
      </c>
      <c r="C222" s="47">
        <f t="shared" si="57"/>
        <v>0</v>
      </c>
      <c r="D222" s="227">
        <f t="shared" si="58"/>
        <v>0</v>
      </c>
      <c r="E222" s="35"/>
      <c r="F222" s="36"/>
      <c r="G222" s="34"/>
      <c r="H222" s="10"/>
      <c r="I222" s="10"/>
      <c r="J222" s="10"/>
      <c r="K222" s="11"/>
      <c r="L222" s="12"/>
      <c r="M222" s="27">
        <f t="shared" ref="M222:M235" si="59">+D222+E222-F222-G222-H222-I222-J222-L222-K222</f>
        <v>0</v>
      </c>
      <c r="N222" s="181"/>
      <c r="O222" s="178"/>
      <c r="P222" s="250" t="str">
        <f t="shared" ref="P222:P235" si="60">IF(M222&lt;0, "KONČNO STANJE NE SME BITI MANJŠE OD 0 !!!", " ")</f>
        <v xml:space="preserve"> </v>
      </c>
      <c r="Q222" s="216" t="s">
        <v>61</v>
      </c>
      <c r="R222" s="186">
        <f>'gibanje del. sile'!M31</f>
        <v>0</v>
      </c>
    </row>
    <row r="223" spans="1:18" ht="15" x14ac:dyDescent="0.2">
      <c r="A223" s="222">
        <v>3</v>
      </c>
      <c r="B223" s="47">
        <f t="shared" si="56"/>
        <v>0</v>
      </c>
      <c r="C223" s="47">
        <f t="shared" si="57"/>
        <v>0</v>
      </c>
      <c r="D223" s="227">
        <f t="shared" si="58"/>
        <v>0</v>
      </c>
      <c r="E223" s="35"/>
      <c r="F223" s="36"/>
      <c r="G223" s="34"/>
      <c r="H223" s="10"/>
      <c r="I223" s="10"/>
      <c r="J223" s="10"/>
      <c r="K223" s="11"/>
      <c r="L223" s="12"/>
      <c r="M223" s="27">
        <f t="shared" si="59"/>
        <v>0</v>
      </c>
      <c r="N223" s="181"/>
      <c r="O223" s="178"/>
      <c r="P223" s="250" t="str">
        <f t="shared" si="60"/>
        <v xml:space="preserve"> </v>
      </c>
      <c r="Q223" s="216" t="s">
        <v>62</v>
      </c>
      <c r="R223" s="186">
        <f>'gibanje del. sile'!M32</f>
        <v>0</v>
      </c>
    </row>
    <row r="224" spans="1:18" ht="15.75" thickBot="1" x14ac:dyDescent="0.25">
      <c r="A224" s="222">
        <v>4</v>
      </c>
      <c r="B224" s="47">
        <f t="shared" si="56"/>
        <v>0</v>
      </c>
      <c r="C224" s="47">
        <f t="shared" si="57"/>
        <v>0</v>
      </c>
      <c r="D224" s="227">
        <f t="shared" si="58"/>
        <v>0</v>
      </c>
      <c r="E224" s="35"/>
      <c r="F224" s="36"/>
      <c r="G224" s="34"/>
      <c r="H224" s="10"/>
      <c r="I224" s="10"/>
      <c r="J224" s="10"/>
      <c r="K224" s="11"/>
      <c r="L224" s="12"/>
      <c r="M224" s="27">
        <f t="shared" si="59"/>
        <v>0</v>
      </c>
      <c r="N224" s="181"/>
      <c r="O224" s="178"/>
      <c r="P224" s="250" t="str">
        <f t="shared" si="60"/>
        <v xml:space="preserve"> </v>
      </c>
      <c r="Q224" s="217" t="s">
        <v>63</v>
      </c>
      <c r="R224" s="187">
        <f>'gibanje del. sile'!M33</f>
        <v>0</v>
      </c>
    </row>
    <row r="225" spans="1:18" ht="15.75" thickBot="1" x14ac:dyDescent="0.25">
      <c r="A225" s="222">
        <v>5</v>
      </c>
      <c r="B225" s="47">
        <f t="shared" si="56"/>
        <v>0</v>
      </c>
      <c r="C225" s="47">
        <f t="shared" si="57"/>
        <v>0</v>
      </c>
      <c r="D225" s="227">
        <f t="shared" si="58"/>
        <v>0</v>
      </c>
      <c r="E225" s="35"/>
      <c r="F225" s="36"/>
      <c r="G225" s="34"/>
      <c r="H225" s="10"/>
      <c r="I225" s="10"/>
      <c r="J225" s="10"/>
      <c r="K225" s="11"/>
      <c r="L225" s="12"/>
      <c r="M225" s="27">
        <f t="shared" si="59"/>
        <v>0</v>
      </c>
      <c r="N225" s="181"/>
      <c r="O225" s="178"/>
      <c r="P225" s="250" t="str">
        <f t="shared" si="60"/>
        <v xml:space="preserve"> </v>
      </c>
      <c r="Q225" s="218" t="s">
        <v>31</v>
      </c>
      <c r="R225" s="188">
        <f>'gibanje del. sile'!M34</f>
        <v>0</v>
      </c>
    </row>
    <row r="226" spans="1:18" ht="15" x14ac:dyDescent="0.2">
      <c r="A226" s="222">
        <v>6</v>
      </c>
      <c r="B226" s="47">
        <f t="shared" si="56"/>
        <v>0</v>
      </c>
      <c r="C226" s="47">
        <f t="shared" si="57"/>
        <v>0</v>
      </c>
      <c r="D226" s="227">
        <f t="shared" si="58"/>
        <v>0</v>
      </c>
      <c r="E226" s="35"/>
      <c r="F226" s="36"/>
      <c r="G226" s="34"/>
      <c r="H226" s="10"/>
      <c r="I226" s="10"/>
      <c r="J226" s="10"/>
      <c r="K226" s="11"/>
      <c r="L226" s="12"/>
      <c r="M226" s="27">
        <f t="shared" si="59"/>
        <v>0</v>
      </c>
      <c r="N226" s="181"/>
      <c r="O226" s="178"/>
      <c r="P226" s="250" t="str">
        <f t="shared" si="60"/>
        <v xml:space="preserve"> </v>
      </c>
    </row>
    <row r="227" spans="1:18" ht="15" x14ac:dyDescent="0.2">
      <c r="A227" s="222">
        <v>7</v>
      </c>
      <c r="B227" s="47">
        <f t="shared" si="56"/>
        <v>0</v>
      </c>
      <c r="C227" s="47">
        <f t="shared" si="57"/>
        <v>0</v>
      </c>
      <c r="D227" s="227">
        <f t="shared" si="58"/>
        <v>0</v>
      </c>
      <c r="E227" s="35"/>
      <c r="F227" s="36"/>
      <c r="G227" s="34"/>
      <c r="H227" s="10"/>
      <c r="I227" s="10"/>
      <c r="J227" s="10"/>
      <c r="K227" s="11"/>
      <c r="L227" s="12"/>
      <c r="M227" s="27">
        <f t="shared" si="59"/>
        <v>0</v>
      </c>
      <c r="N227" s="181"/>
      <c r="O227" s="178"/>
      <c r="P227" s="250" t="str">
        <f t="shared" si="60"/>
        <v xml:space="preserve"> </v>
      </c>
    </row>
    <row r="228" spans="1:18" ht="15" x14ac:dyDescent="0.2">
      <c r="A228" s="222">
        <v>8</v>
      </c>
      <c r="B228" s="47">
        <f t="shared" si="56"/>
        <v>0</v>
      </c>
      <c r="C228" s="47">
        <f t="shared" si="57"/>
        <v>0</v>
      </c>
      <c r="D228" s="227">
        <f t="shared" si="58"/>
        <v>0</v>
      </c>
      <c r="E228" s="35"/>
      <c r="F228" s="36"/>
      <c r="G228" s="34"/>
      <c r="H228" s="10"/>
      <c r="I228" s="10"/>
      <c r="J228" s="10"/>
      <c r="K228" s="11"/>
      <c r="L228" s="12"/>
      <c r="M228" s="27">
        <f t="shared" si="59"/>
        <v>0</v>
      </c>
      <c r="N228" s="181"/>
      <c r="O228" s="178"/>
      <c r="P228" s="250" t="str">
        <f t="shared" si="60"/>
        <v xml:space="preserve"> </v>
      </c>
    </row>
    <row r="229" spans="1:18" ht="15" x14ac:dyDescent="0.2">
      <c r="A229" s="222">
        <v>9</v>
      </c>
      <c r="B229" s="47">
        <f t="shared" si="56"/>
        <v>0</v>
      </c>
      <c r="C229" s="47">
        <f t="shared" si="57"/>
        <v>0</v>
      </c>
      <c r="D229" s="227">
        <f t="shared" si="58"/>
        <v>0</v>
      </c>
      <c r="E229" s="35"/>
      <c r="F229" s="36"/>
      <c r="G229" s="34"/>
      <c r="H229" s="10"/>
      <c r="I229" s="10"/>
      <c r="J229" s="10"/>
      <c r="K229" s="11"/>
      <c r="L229" s="12"/>
      <c r="M229" s="27">
        <f t="shared" si="59"/>
        <v>0</v>
      </c>
      <c r="N229" s="181"/>
      <c r="O229" s="178"/>
      <c r="P229" s="250" t="str">
        <f t="shared" si="60"/>
        <v xml:space="preserve"> </v>
      </c>
    </row>
    <row r="230" spans="1:18" ht="15" x14ac:dyDescent="0.2">
      <c r="A230" s="222">
        <v>10</v>
      </c>
      <c r="B230" s="47">
        <f t="shared" si="56"/>
        <v>0</v>
      </c>
      <c r="C230" s="47">
        <f t="shared" si="57"/>
        <v>0</v>
      </c>
      <c r="D230" s="227">
        <f t="shared" si="58"/>
        <v>0</v>
      </c>
      <c r="E230" s="35"/>
      <c r="F230" s="36"/>
      <c r="G230" s="34"/>
      <c r="H230" s="10"/>
      <c r="I230" s="10"/>
      <c r="J230" s="10"/>
      <c r="K230" s="11"/>
      <c r="L230" s="12"/>
      <c r="M230" s="27">
        <f t="shared" si="59"/>
        <v>0</v>
      </c>
      <c r="N230" s="181"/>
      <c r="O230" s="178"/>
      <c r="P230" s="250" t="str">
        <f t="shared" si="60"/>
        <v xml:space="preserve"> </v>
      </c>
    </row>
    <row r="231" spans="1:18" ht="15" x14ac:dyDescent="0.2">
      <c r="A231" s="222">
        <v>11</v>
      </c>
      <c r="B231" s="47">
        <f t="shared" si="56"/>
        <v>0</v>
      </c>
      <c r="C231" s="47">
        <f t="shared" si="57"/>
        <v>0</v>
      </c>
      <c r="D231" s="227">
        <f t="shared" si="58"/>
        <v>0</v>
      </c>
      <c r="E231" s="35"/>
      <c r="F231" s="36"/>
      <c r="G231" s="34"/>
      <c r="H231" s="10"/>
      <c r="I231" s="10"/>
      <c r="J231" s="10"/>
      <c r="K231" s="11"/>
      <c r="L231" s="12"/>
      <c r="M231" s="27">
        <f t="shared" si="59"/>
        <v>0</v>
      </c>
      <c r="N231" s="181"/>
      <c r="O231" s="178"/>
      <c r="P231" s="250" t="str">
        <f t="shared" si="60"/>
        <v xml:space="preserve"> </v>
      </c>
    </row>
    <row r="232" spans="1:18" x14ac:dyDescent="0.2">
      <c r="A232" s="222">
        <v>12</v>
      </c>
      <c r="B232" s="47">
        <f t="shared" si="56"/>
        <v>0</v>
      </c>
      <c r="C232" s="47">
        <f t="shared" si="57"/>
        <v>0</v>
      </c>
      <c r="D232" s="227">
        <f t="shared" si="58"/>
        <v>0</v>
      </c>
      <c r="E232" s="35"/>
      <c r="F232" s="36"/>
      <c r="G232" s="34"/>
      <c r="H232" s="10"/>
      <c r="I232" s="10"/>
      <c r="J232" s="10"/>
      <c r="K232" s="11"/>
      <c r="L232" s="12"/>
      <c r="M232" s="27">
        <f t="shared" si="59"/>
        <v>0</v>
      </c>
      <c r="N232" s="252"/>
      <c r="O232" s="253"/>
      <c r="P232" s="250" t="str">
        <f t="shared" si="60"/>
        <v xml:space="preserve"> </v>
      </c>
    </row>
    <row r="233" spans="1:18" x14ac:dyDescent="0.2">
      <c r="A233" s="222">
        <v>13</v>
      </c>
      <c r="B233" s="47">
        <f t="shared" si="56"/>
        <v>0</v>
      </c>
      <c r="C233" s="47">
        <f t="shared" si="57"/>
        <v>0</v>
      </c>
      <c r="D233" s="227">
        <f t="shared" si="58"/>
        <v>0</v>
      </c>
      <c r="E233" s="35"/>
      <c r="F233" s="36"/>
      <c r="G233" s="34"/>
      <c r="H233" s="10"/>
      <c r="I233" s="10"/>
      <c r="J233" s="10"/>
      <c r="K233" s="11"/>
      <c r="L233" s="12"/>
      <c r="M233" s="27">
        <f t="shared" si="59"/>
        <v>0</v>
      </c>
      <c r="N233" s="252"/>
      <c r="O233" s="253"/>
      <c r="P233" s="250" t="str">
        <f t="shared" si="60"/>
        <v xml:space="preserve"> </v>
      </c>
    </row>
    <row r="234" spans="1:18" x14ac:dyDescent="0.2">
      <c r="A234" s="222">
        <v>14</v>
      </c>
      <c r="B234" s="47">
        <f t="shared" si="56"/>
        <v>0</v>
      </c>
      <c r="C234" s="47">
        <f t="shared" si="57"/>
        <v>0</v>
      </c>
      <c r="D234" s="227">
        <f t="shared" si="58"/>
        <v>0</v>
      </c>
      <c r="E234" s="35"/>
      <c r="F234" s="36"/>
      <c r="G234" s="34"/>
      <c r="H234" s="10"/>
      <c r="I234" s="10"/>
      <c r="J234" s="10"/>
      <c r="K234" s="11"/>
      <c r="L234" s="12"/>
      <c r="M234" s="27">
        <f t="shared" si="59"/>
        <v>0</v>
      </c>
      <c r="N234" s="252"/>
      <c r="O234" s="253"/>
      <c r="P234" s="250" t="str">
        <f t="shared" si="60"/>
        <v xml:space="preserve"> </v>
      </c>
    </row>
    <row r="235" spans="1:18" x14ac:dyDescent="0.2">
      <c r="A235" s="222">
        <v>15</v>
      </c>
      <c r="B235" s="47">
        <f t="shared" si="56"/>
        <v>0</v>
      </c>
      <c r="C235" s="47">
        <f t="shared" si="57"/>
        <v>0</v>
      </c>
      <c r="D235" s="227">
        <f t="shared" si="58"/>
        <v>0</v>
      </c>
      <c r="E235" s="35"/>
      <c r="F235" s="36"/>
      <c r="G235" s="34"/>
      <c r="H235" s="10"/>
      <c r="I235" s="10"/>
      <c r="J235" s="10"/>
      <c r="K235" s="11"/>
      <c r="L235" s="12"/>
      <c r="M235" s="27">
        <f t="shared" si="59"/>
        <v>0</v>
      </c>
      <c r="N235" s="252"/>
      <c r="O235" s="253"/>
      <c r="P235" s="250" t="str">
        <f t="shared" si="60"/>
        <v xml:space="preserve"> </v>
      </c>
    </row>
    <row r="236" spans="1:18" s="122" customFormat="1" x14ac:dyDescent="0.2">
      <c r="A236" s="37"/>
      <c r="B236" s="190"/>
      <c r="C236" s="190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194"/>
      <c r="O236" s="195"/>
      <c r="Q236" s="196"/>
    </row>
    <row r="237" spans="1:18" s="122" customFormat="1" ht="15.75" x14ac:dyDescent="0.25">
      <c r="A237" s="37"/>
      <c r="B237" s="190"/>
      <c r="C237" s="190"/>
      <c r="D237" s="197" t="s">
        <v>42</v>
      </c>
      <c r="E237" s="224">
        <f>+E216</f>
        <v>0</v>
      </c>
      <c r="F237" s="37"/>
      <c r="G237" s="37"/>
      <c r="H237" s="37"/>
      <c r="I237" s="198" t="s">
        <v>34</v>
      </c>
      <c r="J237" s="198"/>
      <c r="K237" s="198"/>
      <c r="L237" s="151">
        <f>+L216</f>
        <v>2024</v>
      </c>
      <c r="M237" s="37"/>
      <c r="N237" s="194"/>
      <c r="O237" s="195"/>
      <c r="Q237" s="196"/>
    </row>
    <row r="238" spans="1:18" s="122" customFormat="1" x14ac:dyDescent="0.2">
      <c r="A238" s="37"/>
      <c r="B238" s="190"/>
      <c r="C238" s="190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194"/>
      <c r="O238" s="195"/>
      <c r="Q238" s="196"/>
    </row>
    <row r="239" spans="1:18" s="122" customFormat="1" ht="15.75" x14ac:dyDescent="0.25">
      <c r="A239" s="37"/>
      <c r="B239" s="190"/>
      <c r="C239" s="190"/>
      <c r="D239" s="199" t="s">
        <v>44</v>
      </c>
      <c r="E239" s="199"/>
      <c r="F239" s="199"/>
      <c r="G239" s="199"/>
      <c r="H239" s="198"/>
      <c r="I239" s="198"/>
      <c r="J239" s="37"/>
      <c r="K239" s="37"/>
      <c r="L239" s="37"/>
      <c r="M239" s="37"/>
      <c r="N239" s="194"/>
      <c r="O239" s="195"/>
      <c r="Q239" s="200" t="s">
        <v>26</v>
      </c>
    </row>
    <row r="240" spans="1:18" s="122" customFormat="1" ht="13.5" thickBot="1" x14ac:dyDescent="0.25">
      <c r="A240" s="37"/>
      <c r="B240" s="190"/>
      <c r="C240" s="190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194"/>
      <c r="O240" s="195"/>
      <c r="Q240" s="196"/>
    </row>
    <row r="241" spans="1:18" s="122" customFormat="1" ht="51.75" thickBot="1" x14ac:dyDescent="0.25">
      <c r="A241" s="202" t="s">
        <v>37</v>
      </c>
      <c r="B241" s="203" t="s">
        <v>43</v>
      </c>
      <c r="C241" s="203" t="s">
        <v>1</v>
      </c>
      <c r="D241" s="219" t="str">
        <f t="shared" ref="D241:M241" si="61">+D220</f>
        <v>Začetno stanje</v>
      </c>
      <c r="E241" s="220" t="str">
        <f t="shared" si="61"/>
        <v>Pridelano
+</v>
      </c>
      <c r="F241" s="221" t="str">
        <f t="shared" si="61"/>
        <v>Prodano
-</v>
      </c>
      <c r="G241" s="219" t="str">
        <f t="shared" si="61"/>
        <v>Turistična dejavnost
-</v>
      </c>
      <c r="H241" s="219" t="str">
        <f t="shared" si="61"/>
        <v>Poraba v gospodinjstvu in podarjeno
-</v>
      </c>
      <c r="I241" s="219" t="str">
        <f t="shared" si="61"/>
        <v>Pokrmljeno
-</v>
      </c>
      <c r="J241" s="219" t="str">
        <f t="shared" si="61"/>
        <v>Predelava
-</v>
      </c>
      <c r="K241" s="219" t="str">
        <f t="shared" si="61"/>
        <v>Seme za lastno setev
-</v>
      </c>
      <c r="L241" s="219" t="str">
        <f t="shared" si="61"/>
        <v>Kalo
-</v>
      </c>
      <c r="M241" s="219" t="str">
        <f t="shared" si="61"/>
        <v>Končno stanje</v>
      </c>
      <c r="N241" s="212" t="s">
        <v>181</v>
      </c>
      <c r="O241" s="213" t="s">
        <v>182</v>
      </c>
      <c r="Q241" s="142"/>
      <c r="R241" s="214"/>
    </row>
    <row r="242" spans="1:18" ht="15" x14ac:dyDescent="0.2">
      <c r="A242" s="222">
        <v>1</v>
      </c>
      <c r="B242" s="47">
        <f t="shared" ref="B242:B256" si="62">+B221</f>
        <v>0</v>
      </c>
      <c r="C242" s="47">
        <f t="shared" ref="C242:C256" si="63">C7</f>
        <v>0</v>
      </c>
      <c r="D242" s="227">
        <f>+M221</f>
        <v>0</v>
      </c>
      <c r="E242" s="35"/>
      <c r="F242" s="36"/>
      <c r="G242" s="34"/>
      <c r="H242" s="10"/>
      <c r="I242" s="10"/>
      <c r="J242" s="10"/>
      <c r="K242" s="11"/>
      <c r="L242" s="12"/>
      <c r="M242" s="27">
        <f>+D242+E242-F242-G242-H242-I242-J242-L242-K242</f>
        <v>0</v>
      </c>
      <c r="N242" s="181"/>
      <c r="O242" s="178"/>
      <c r="P242" s="250" t="str">
        <f>IF(M242&lt;0, "KONČNO STANJE NE SME BITI MANJŠE OD 0 !!!", " ")</f>
        <v xml:space="preserve"> </v>
      </c>
      <c r="Q242" s="215" t="s">
        <v>60</v>
      </c>
      <c r="R242" s="185">
        <f>'gibanje del. sile'!N30</f>
        <v>0</v>
      </c>
    </row>
    <row r="243" spans="1:18" ht="15" x14ac:dyDescent="0.2">
      <c r="A243" s="222">
        <v>2</v>
      </c>
      <c r="B243" s="47">
        <f t="shared" si="62"/>
        <v>0</v>
      </c>
      <c r="C243" s="47">
        <f t="shared" si="63"/>
        <v>0</v>
      </c>
      <c r="D243" s="227">
        <f t="shared" ref="D243:D256" si="64">+M222</f>
        <v>0</v>
      </c>
      <c r="E243" s="35"/>
      <c r="F243" s="36"/>
      <c r="G243" s="34"/>
      <c r="H243" s="10"/>
      <c r="I243" s="10"/>
      <c r="J243" s="10"/>
      <c r="K243" s="11"/>
      <c r="L243" s="12"/>
      <c r="M243" s="27">
        <f t="shared" ref="M243:M256" si="65">+D243+E243-F243-G243-H243-I243-J243-L243-K243</f>
        <v>0</v>
      </c>
      <c r="N243" s="181"/>
      <c r="O243" s="178"/>
      <c r="P243" s="250" t="str">
        <f t="shared" ref="P243:P256" si="66">IF(M243&lt;0, "KONČNO STANJE NE SME BITI MANJŠE OD 0 !!!", " ")</f>
        <v xml:space="preserve"> </v>
      </c>
      <c r="Q243" s="216" t="s">
        <v>61</v>
      </c>
      <c r="R243" s="186">
        <f>'gibanje del. sile'!N31</f>
        <v>0</v>
      </c>
    </row>
    <row r="244" spans="1:18" ht="15" x14ac:dyDescent="0.2">
      <c r="A244" s="222">
        <v>3</v>
      </c>
      <c r="B244" s="47">
        <f t="shared" si="62"/>
        <v>0</v>
      </c>
      <c r="C244" s="47">
        <f t="shared" si="63"/>
        <v>0</v>
      </c>
      <c r="D244" s="227">
        <f t="shared" si="64"/>
        <v>0</v>
      </c>
      <c r="E244" s="35"/>
      <c r="F244" s="36"/>
      <c r="G244" s="34"/>
      <c r="H244" s="10"/>
      <c r="I244" s="10"/>
      <c r="J244" s="10"/>
      <c r="K244" s="11"/>
      <c r="L244" s="12"/>
      <c r="M244" s="27">
        <f t="shared" si="65"/>
        <v>0</v>
      </c>
      <c r="N244" s="181"/>
      <c r="O244" s="178"/>
      <c r="P244" s="250" t="str">
        <f t="shared" si="66"/>
        <v xml:space="preserve"> </v>
      </c>
      <c r="Q244" s="216" t="s">
        <v>62</v>
      </c>
      <c r="R244" s="186">
        <f>'gibanje del. sile'!N32</f>
        <v>0</v>
      </c>
    </row>
    <row r="245" spans="1:18" ht="15.75" thickBot="1" x14ac:dyDescent="0.25">
      <c r="A245" s="222">
        <v>4</v>
      </c>
      <c r="B245" s="47">
        <f t="shared" si="62"/>
        <v>0</v>
      </c>
      <c r="C245" s="47">
        <f t="shared" si="63"/>
        <v>0</v>
      </c>
      <c r="D245" s="227">
        <f t="shared" si="64"/>
        <v>0</v>
      </c>
      <c r="E245" s="35"/>
      <c r="F245" s="36"/>
      <c r="G245" s="34"/>
      <c r="H245" s="10"/>
      <c r="I245" s="10"/>
      <c r="J245" s="10"/>
      <c r="K245" s="11"/>
      <c r="L245" s="12"/>
      <c r="M245" s="27">
        <f t="shared" si="65"/>
        <v>0</v>
      </c>
      <c r="N245" s="181"/>
      <c r="O245" s="178"/>
      <c r="P245" s="250" t="str">
        <f t="shared" si="66"/>
        <v xml:space="preserve"> </v>
      </c>
      <c r="Q245" s="217" t="s">
        <v>63</v>
      </c>
      <c r="R245" s="187">
        <f>'gibanje del. sile'!N33</f>
        <v>0</v>
      </c>
    </row>
    <row r="246" spans="1:18" ht="15.75" thickBot="1" x14ac:dyDescent="0.25">
      <c r="A246" s="222">
        <v>5</v>
      </c>
      <c r="B246" s="47">
        <f t="shared" si="62"/>
        <v>0</v>
      </c>
      <c r="C246" s="47">
        <f t="shared" si="63"/>
        <v>0</v>
      </c>
      <c r="D246" s="227">
        <f t="shared" si="64"/>
        <v>0</v>
      </c>
      <c r="E246" s="35"/>
      <c r="F246" s="36"/>
      <c r="G246" s="34"/>
      <c r="H246" s="10"/>
      <c r="I246" s="10"/>
      <c r="J246" s="10"/>
      <c r="K246" s="11"/>
      <c r="L246" s="12"/>
      <c r="M246" s="27">
        <f t="shared" si="65"/>
        <v>0</v>
      </c>
      <c r="N246" s="181"/>
      <c r="O246" s="178"/>
      <c r="P246" s="250" t="str">
        <f t="shared" si="66"/>
        <v xml:space="preserve"> </v>
      </c>
      <c r="Q246" s="218" t="s">
        <v>31</v>
      </c>
      <c r="R246" s="188">
        <f>'gibanje del. sile'!N34</f>
        <v>0</v>
      </c>
    </row>
    <row r="247" spans="1:18" ht="15" x14ac:dyDescent="0.2">
      <c r="A247" s="222">
        <v>6</v>
      </c>
      <c r="B247" s="47">
        <f t="shared" si="62"/>
        <v>0</v>
      </c>
      <c r="C247" s="47">
        <f t="shared" si="63"/>
        <v>0</v>
      </c>
      <c r="D247" s="227">
        <f t="shared" si="64"/>
        <v>0</v>
      </c>
      <c r="E247" s="35"/>
      <c r="F247" s="36"/>
      <c r="G247" s="34"/>
      <c r="H247" s="10"/>
      <c r="I247" s="10"/>
      <c r="J247" s="10"/>
      <c r="K247" s="11"/>
      <c r="L247" s="12"/>
      <c r="M247" s="27">
        <f t="shared" si="65"/>
        <v>0</v>
      </c>
      <c r="N247" s="181"/>
      <c r="O247" s="178"/>
      <c r="P247" s="250" t="str">
        <f t="shared" si="66"/>
        <v xml:space="preserve"> </v>
      </c>
    </row>
    <row r="248" spans="1:18" ht="15" x14ac:dyDescent="0.2">
      <c r="A248" s="222">
        <v>7</v>
      </c>
      <c r="B248" s="47">
        <f t="shared" si="62"/>
        <v>0</v>
      </c>
      <c r="C248" s="47">
        <f t="shared" si="63"/>
        <v>0</v>
      </c>
      <c r="D248" s="227">
        <f t="shared" si="64"/>
        <v>0</v>
      </c>
      <c r="E248" s="35"/>
      <c r="F248" s="36"/>
      <c r="G248" s="34"/>
      <c r="H248" s="10"/>
      <c r="I248" s="10"/>
      <c r="J248" s="10"/>
      <c r="K248" s="11"/>
      <c r="L248" s="12"/>
      <c r="M248" s="27">
        <f t="shared" si="65"/>
        <v>0</v>
      </c>
      <c r="N248" s="181"/>
      <c r="O248" s="178"/>
      <c r="P248" s="250" t="str">
        <f t="shared" si="66"/>
        <v xml:space="preserve"> </v>
      </c>
    </row>
    <row r="249" spans="1:18" ht="15" x14ac:dyDescent="0.2">
      <c r="A249" s="222">
        <v>8</v>
      </c>
      <c r="B249" s="47">
        <f t="shared" si="62"/>
        <v>0</v>
      </c>
      <c r="C249" s="47">
        <f t="shared" si="63"/>
        <v>0</v>
      </c>
      <c r="D249" s="227">
        <f t="shared" si="64"/>
        <v>0</v>
      </c>
      <c r="E249" s="35"/>
      <c r="F249" s="36"/>
      <c r="G249" s="34"/>
      <c r="H249" s="10"/>
      <c r="I249" s="10"/>
      <c r="J249" s="10"/>
      <c r="K249" s="11"/>
      <c r="L249" s="12"/>
      <c r="M249" s="27">
        <f t="shared" si="65"/>
        <v>0</v>
      </c>
      <c r="N249" s="181"/>
      <c r="O249" s="178"/>
      <c r="P249" s="250" t="str">
        <f t="shared" si="66"/>
        <v xml:space="preserve"> </v>
      </c>
    </row>
    <row r="250" spans="1:18" ht="15" x14ac:dyDescent="0.2">
      <c r="A250" s="222">
        <v>9</v>
      </c>
      <c r="B250" s="47">
        <f t="shared" si="62"/>
        <v>0</v>
      </c>
      <c r="C250" s="47">
        <f t="shared" si="63"/>
        <v>0</v>
      </c>
      <c r="D250" s="227">
        <f t="shared" si="64"/>
        <v>0</v>
      </c>
      <c r="E250" s="35"/>
      <c r="F250" s="36"/>
      <c r="G250" s="34"/>
      <c r="H250" s="10"/>
      <c r="I250" s="10"/>
      <c r="J250" s="10"/>
      <c r="K250" s="11"/>
      <c r="L250" s="12"/>
      <c r="M250" s="27">
        <f t="shared" si="65"/>
        <v>0</v>
      </c>
      <c r="N250" s="181"/>
      <c r="O250" s="178"/>
      <c r="P250" s="250" t="str">
        <f t="shared" si="66"/>
        <v xml:space="preserve"> </v>
      </c>
    </row>
    <row r="251" spans="1:18" ht="15" x14ac:dyDescent="0.2">
      <c r="A251" s="222">
        <v>10</v>
      </c>
      <c r="B251" s="47">
        <f t="shared" si="62"/>
        <v>0</v>
      </c>
      <c r="C251" s="47">
        <f t="shared" si="63"/>
        <v>0</v>
      </c>
      <c r="D251" s="227">
        <f t="shared" si="64"/>
        <v>0</v>
      </c>
      <c r="E251" s="35"/>
      <c r="F251" s="36"/>
      <c r="G251" s="34"/>
      <c r="H251" s="10"/>
      <c r="I251" s="10"/>
      <c r="J251" s="10"/>
      <c r="K251" s="11"/>
      <c r="L251" s="12"/>
      <c r="M251" s="27">
        <f t="shared" si="65"/>
        <v>0</v>
      </c>
      <c r="N251" s="181"/>
      <c r="O251" s="178"/>
      <c r="P251" s="250" t="str">
        <f t="shared" si="66"/>
        <v xml:space="preserve"> </v>
      </c>
    </row>
    <row r="252" spans="1:18" ht="15" x14ac:dyDescent="0.2">
      <c r="A252" s="222">
        <v>11</v>
      </c>
      <c r="B252" s="47">
        <f t="shared" si="62"/>
        <v>0</v>
      </c>
      <c r="C252" s="47">
        <f t="shared" si="63"/>
        <v>0</v>
      </c>
      <c r="D252" s="227">
        <f t="shared" si="64"/>
        <v>0</v>
      </c>
      <c r="E252" s="35"/>
      <c r="F252" s="36"/>
      <c r="G252" s="34"/>
      <c r="H252" s="10"/>
      <c r="I252" s="10"/>
      <c r="J252" s="10"/>
      <c r="K252" s="11"/>
      <c r="L252" s="12"/>
      <c r="M252" s="27">
        <f t="shared" si="65"/>
        <v>0</v>
      </c>
      <c r="N252" s="181"/>
      <c r="O252" s="178"/>
      <c r="P252" s="250" t="str">
        <f t="shared" si="66"/>
        <v xml:space="preserve"> </v>
      </c>
    </row>
    <row r="253" spans="1:18" x14ac:dyDescent="0.2">
      <c r="A253" s="222">
        <v>12</v>
      </c>
      <c r="B253" s="47">
        <f t="shared" si="62"/>
        <v>0</v>
      </c>
      <c r="C253" s="47">
        <f t="shared" si="63"/>
        <v>0</v>
      </c>
      <c r="D253" s="227">
        <f t="shared" si="64"/>
        <v>0</v>
      </c>
      <c r="E253" s="35"/>
      <c r="F253" s="36"/>
      <c r="G253" s="34"/>
      <c r="H253" s="10"/>
      <c r="I253" s="10"/>
      <c r="J253" s="10"/>
      <c r="K253" s="11"/>
      <c r="L253" s="12"/>
      <c r="M253" s="27">
        <f t="shared" si="65"/>
        <v>0</v>
      </c>
      <c r="N253" s="252"/>
      <c r="O253" s="253"/>
      <c r="P253" s="250" t="str">
        <f t="shared" si="66"/>
        <v xml:space="preserve"> </v>
      </c>
    </row>
    <row r="254" spans="1:18" x14ac:dyDescent="0.2">
      <c r="A254" s="222">
        <v>13</v>
      </c>
      <c r="B254" s="47">
        <f t="shared" si="62"/>
        <v>0</v>
      </c>
      <c r="C254" s="47">
        <f t="shared" si="63"/>
        <v>0</v>
      </c>
      <c r="D254" s="227">
        <f t="shared" si="64"/>
        <v>0</v>
      </c>
      <c r="E254" s="35"/>
      <c r="F254" s="36"/>
      <c r="G254" s="34"/>
      <c r="H254" s="10"/>
      <c r="I254" s="10"/>
      <c r="J254" s="10"/>
      <c r="K254" s="11"/>
      <c r="L254" s="12"/>
      <c r="M254" s="27">
        <f t="shared" si="65"/>
        <v>0</v>
      </c>
      <c r="N254" s="252"/>
      <c r="O254" s="253"/>
      <c r="P254" s="250" t="str">
        <f t="shared" si="66"/>
        <v xml:space="preserve"> </v>
      </c>
    </row>
    <row r="255" spans="1:18" x14ac:dyDescent="0.2">
      <c r="A255" s="222">
        <v>14</v>
      </c>
      <c r="B255" s="47">
        <f t="shared" si="62"/>
        <v>0</v>
      </c>
      <c r="C255" s="47">
        <f t="shared" si="63"/>
        <v>0</v>
      </c>
      <c r="D255" s="227">
        <f t="shared" si="64"/>
        <v>0</v>
      </c>
      <c r="E255" s="35"/>
      <c r="F255" s="36"/>
      <c r="G255" s="34"/>
      <c r="H255" s="10"/>
      <c r="I255" s="10"/>
      <c r="J255" s="10"/>
      <c r="K255" s="11"/>
      <c r="L255" s="12"/>
      <c r="M255" s="27">
        <f t="shared" si="65"/>
        <v>0</v>
      </c>
      <c r="N255" s="252"/>
      <c r="O255" s="253"/>
      <c r="P255" s="250" t="str">
        <f t="shared" si="66"/>
        <v xml:space="preserve"> </v>
      </c>
    </row>
    <row r="256" spans="1:18" x14ac:dyDescent="0.2">
      <c r="A256" s="222">
        <v>15</v>
      </c>
      <c r="B256" s="47">
        <f t="shared" si="62"/>
        <v>0</v>
      </c>
      <c r="C256" s="47">
        <f t="shared" si="63"/>
        <v>0</v>
      </c>
      <c r="D256" s="227">
        <f t="shared" si="64"/>
        <v>0</v>
      </c>
      <c r="E256" s="35"/>
      <c r="F256" s="36"/>
      <c r="G256" s="34"/>
      <c r="H256" s="10"/>
      <c r="I256" s="10"/>
      <c r="J256" s="10"/>
      <c r="K256" s="11"/>
      <c r="L256" s="12"/>
      <c r="M256" s="27">
        <f t="shared" si="65"/>
        <v>0</v>
      </c>
      <c r="N256" s="252"/>
      <c r="O256" s="253"/>
      <c r="P256" s="250" t="str">
        <f t="shared" si="66"/>
        <v xml:space="preserve"> </v>
      </c>
    </row>
    <row r="257" spans="1:18" s="37" customFormat="1" x14ac:dyDescent="0.2">
      <c r="A257" s="232"/>
      <c r="B257" s="190"/>
      <c r="C257" s="190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233"/>
      <c r="O257" s="189"/>
      <c r="Q257" s="177"/>
    </row>
    <row r="258" spans="1:18" s="37" customFormat="1" ht="15.75" x14ac:dyDescent="0.25">
      <c r="A258" s="232"/>
      <c r="B258" s="190"/>
      <c r="C258" s="190"/>
      <c r="D258" s="197" t="s">
        <v>42</v>
      </c>
      <c r="E258" s="38">
        <f>+E237</f>
        <v>0</v>
      </c>
      <c r="F258" s="123"/>
      <c r="G258" s="123"/>
      <c r="H258" s="123"/>
      <c r="I258" s="234" t="s">
        <v>33</v>
      </c>
      <c r="L258" s="151">
        <f>+L237</f>
        <v>2024</v>
      </c>
      <c r="M258" s="123"/>
      <c r="N258" s="233"/>
      <c r="O258" s="189"/>
      <c r="Q258" s="235" t="s">
        <v>189</v>
      </c>
    </row>
    <row r="259" spans="1:18" s="37" customFormat="1" ht="13.5" thickBot="1" x14ac:dyDescent="0.25">
      <c r="A259" s="232"/>
      <c r="B259" s="190"/>
      <c r="C259" s="190"/>
      <c r="D259" s="197"/>
      <c r="E259" s="123"/>
      <c r="F259" s="123"/>
      <c r="G259" s="123"/>
      <c r="H259" s="123"/>
      <c r="I259" s="123"/>
      <c r="J259" s="123"/>
      <c r="K259" s="123"/>
      <c r="L259" s="123"/>
      <c r="M259" s="123"/>
      <c r="N259" s="233"/>
      <c r="O259" s="189"/>
      <c r="Q259" s="177"/>
    </row>
    <row r="260" spans="1:18" s="122" customFormat="1" ht="51.75" thickBot="1" x14ac:dyDescent="0.25">
      <c r="A260" s="236" t="s">
        <v>37</v>
      </c>
      <c r="B260" s="237" t="s">
        <v>43</v>
      </c>
      <c r="C260" s="237" t="s">
        <v>1</v>
      </c>
      <c r="D260" s="238" t="str">
        <f t="shared" ref="D260:M260" si="67">+D241</f>
        <v>Začetno stanje</v>
      </c>
      <c r="E260" s="344" t="str">
        <f t="shared" si="67"/>
        <v>Pridelano
+</v>
      </c>
      <c r="F260" s="345" t="str">
        <f t="shared" si="67"/>
        <v>Prodano
-</v>
      </c>
      <c r="G260" s="238" t="str">
        <f t="shared" si="67"/>
        <v>Turistična dejavnost
-</v>
      </c>
      <c r="H260" s="238" t="str">
        <f t="shared" si="67"/>
        <v>Poraba v gospodinjstvu in podarjeno
-</v>
      </c>
      <c r="I260" s="238" t="str">
        <f t="shared" si="67"/>
        <v>Pokrmljeno
-</v>
      </c>
      <c r="J260" s="238" t="str">
        <f t="shared" si="67"/>
        <v>Predelava
-</v>
      </c>
      <c r="K260" s="238" t="str">
        <f t="shared" si="67"/>
        <v>Seme za lastno setev
-</v>
      </c>
      <c r="L260" s="238" t="str">
        <f t="shared" si="67"/>
        <v>Kalo
-</v>
      </c>
      <c r="M260" s="238" t="str">
        <f t="shared" si="67"/>
        <v>Končno stanje</v>
      </c>
      <c r="N260" s="239"/>
      <c r="O260" s="240"/>
      <c r="Q260" s="196"/>
    </row>
    <row r="261" spans="1:18" s="122" customFormat="1" x14ac:dyDescent="0.2">
      <c r="A261" s="241">
        <v>1</v>
      </c>
      <c r="B261" s="242">
        <f t="shared" ref="B261:B275" si="68">+B242</f>
        <v>0</v>
      </c>
      <c r="C261" s="242">
        <f t="shared" ref="C261:C275" si="69">C7</f>
        <v>0</v>
      </c>
      <c r="D261" s="346">
        <f t="shared" ref="D261:D275" si="70">+D7</f>
        <v>0</v>
      </c>
      <c r="E261" s="243">
        <f>+E242+E221+E200+E179+E158+E137+E113+E91+E70+E49+E28+E7</f>
        <v>0</v>
      </c>
      <c r="F261" s="347">
        <f t="shared" ref="F261:L261" si="71">+F242+F221+F200+F179+F158+F137+F113+F91+F70+F49+F28+F7</f>
        <v>0</v>
      </c>
      <c r="G261" s="348">
        <f t="shared" si="71"/>
        <v>0</v>
      </c>
      <c r="H261" s="348">
        <f t="shared" si="71"/>
        <v>0</v>
      </c>
      <c r="I261" s="348">
        <f t="shared" si="71"/>
        <v>0</v>
      </c>
      <c r="J261" s="348">
        <f t="shared" si="71"/>
        <v>0</v>
      </c>
      <c r="K261" s="349">
        <f t="shared" si="71"/>
        <v>0</v>
      </c>
      <c r="L261" s="350">
        <f t="shared" si="71"/>
        <v>0</v>
      </c>
      <c r="M261" s="343">
        <f t="shared" ref="M261:M268" si="72">+M242</f>
        <v>0</v>
      </c>
      <c r="N261" s="244"/>
      <c r="O261" s="245"/>
      <c r="P261" s="124" t="str">
        <f>IF(M261&lt;0, "KONČNO STANJE NE SME BITI MANJŠE OD 0 !!!", " ")</f>
        <v xml:space="preserve"> </v>
      </c>
      <c r="Q261" s="215" t="s">
        <v>60</v>
      </c>
      <c r="R261" s="185">
        <f>'gibanje del. sile'!O30</f>
        <v>0</v>
      </c>
    </row>
    <row r="262" spans="1:18" s="122" customFormat="1" x14ac:dyDescent="0.2">
      <c r="A262" s="241">
        <v>2</v>
      </c>
      <c r="B262" s="242">
        <f t="shared" si="68"/>
        <v>0</v>
      </c>
      <c r="C262" s="242">
        <f t="shared" si="69"/>
        <v>0</v>
      </c>
      <c r="D262" s="346">
        <f t="shared" si="70"/>
        <v>0</v>
      </c>
      <c r="E262" s="351">
        <f t="shared" ref="E262:L275" si="73">+E243+E222+E201+E180+E159+E138+E114+E92+E71+E50+E29+E8</f>
        <v>0</v>
      </c>
      <c r="F262" s="347">
        <f t="shared" si="73"/>
        <v>0</v>
      </c>
      <c r="G262" s="352">
        <f t="shared" si="73"/>
        <v>0</v>
      </c>
      <c r="H262" s="352">
        <f t="shared" si="73"/>
        <v>0</v>
      </c>
      <c r="I262" s="352">
        <f t="shared" si="73"/>
        <v>0</v>
      </c>
      <c r="J262" s="352">
        <f t="shared" si="73"/>
        <v>0</v>
      </c>
      <c r="K262" s="353">
        <f t="shared" si="73"/>
        <v>0</v>
      </c>
      <c r="L262" s="354">
        <f t="shared" si="73"/>
        <v>0</v>
      </c>
      <c r="M262" s="343">
        <f t="shared" si="72"/>
        <v>0</v>
      </c>
      <c r="N262" s="244"/>
      <c r="O262" s="245"/>
      <c r="P262" s="124" t="str">
        <f t="shared" ref="P262:P275" si="74">IF(M262&lt;0, "KONČNO STANJE NE SME BITI MANJŠE OD 0 !!!", " ")</f>
        <v xml:space="preserve"> </v>
      </c>
      <c r="Q262" s="216" t="s">
        <v>61</v>
      </c>
      <c r="R262" s="186">
        <f>'gibanje del. sile'!O31</f>
        <v>0</v>
      </c>
    </row>
    <row r="263" spans="1:18" s="122" customFormat="1" x14ac:dyDescent="0.2">
      <c r="A263" s="241">
        <v>3</v>
      </c>
      <c r="B263" s="242">
        <f t="shared" si="68"/>
        <v>0</v>
      </c>
      <c r="C263" s="242">
        <f t="shared" si="69"/>
        <v>0</v>
      </c>
      <c r="D263" s="346">
        <f t="shared" si="70"/>
        <v>0</v>
      </c>
      <c r="E263" s="351">
        <f t="shared" si="73"/>
        <v>0</v>
      </c>
      <c r="F263" s="347">
        <f t="shared" si="73"/>
        <v>0</v>
      </c>
      <c r="G263" s="352">
        <f t="shared" si="73"/>
        <v>0</v>
      </c>
      <c r="H263" s="352">
        <f t="shared" si="73"/>
        <v>0</v>
      </c>
      <c r="I263" s="352">
        <f t="shared" si="73"/>
        <v>0</v>
      </c>
      <c r="J263" s="352">
        <f t="shared" si="73"/>
        <v>0</v>
      </c>
      <c r="K263" s="353">
        <f t="shared" si="73"/>
        <v>0</v>
      </c>
      <c r="L263" s="354">
        <f t="shared" si="73"/>
        <v>0</v>
      </c>
      <c r="M263" s="343">
        <f t="shared" si="72"/>
        <v>0</v>
      </c>
      <c r="N263" s="244"/>
      <c r="O263" s="245"/>
      <c r="P263" s="124" t="str">
        <f t="shared" si="74"/>
        <v xml:space="preserve"> </v>
      </c>
      <c r="Q263" s="216" t="s">
        <v>62</v>
      </c>
      <c r="R263" s="186">
        <f>'gibanje del. sile'!O32</f>
        <v>0</v>
      </c>
    </row>
    <row r="264" spans="1:18" s="122" customFormat="1" ht="13.5" thickBot="1" x14ac:dyDescent="0.25">
      <c r="A264" s="241">
        <v>4</v>
      </c>
      <c r="B264" s="242">
        <f t="shared" si="68"/>
        <v>0</v>
      </c>
      <c r="C264" s="242">
        <f t="shared" si="69"/>
        <v>0</v>
      </c>
      <c r="D264" s="346">
        <f t="shared" si="70"/>
        <v>0</v>
      </c>
      <c r="E264" s="351">
        <f t="shared" si="73"/>
        <v>0</v>
      </c>
      <c r="F264" s="347">
        <f t="shared" si="73"/>
        <v>0</v>
      </c>
      <c r="G264" s="352">
        <f t="shared" si="73"/>
        <v>0</v>
      </c>
      <c r="H264" s="352">
        <f t="shared" si="73"/>
        <v>0</v>
      </c>
      <c r="I264" s="352">
        <f t="shared" si="73"/>
        <v>0</v>
      </c>
      <c r="J264" s="352">
        <f t="shared" si="73"/>
        <v>0</v>
      </c>
      <c r="K264" s="353">
        <f t="shared" si="73"/>
        <v>0</v>
      </c>
      <c r="L264" s="354">
        <f t="shared" si="73"/>
        <v>0</v>
      </c>
      <c r="M264" s="343">
        <f t="shared" si="72"/>
        <v>0</v>
      </c>
      <c r="N264" s="244"/>
      <c r="O264" s="245"/>
      <c r="P264" s="124" t="str">
        <f t="shared" si="74"/>
        <v xml:space="preserve"> </v>
      </c>
      <c r="Q264" s="217" t="s">
        <v>63</v>
      </c>
      <c r="R264" s="187">
        <f>'gibanje del. sile'!O33</f>
        <v>0</v>
      </c>
    </row>
    <row r="265" spans="1:18" s="122" customFormat="1" ht="13.5" thickBot="1" x14ac:dyDescent="0.25">
      <c r="A265" s="241">
        <v>5</v>
      </c>
      <c r="B265" s="242">
        <f t="shared" si="68"/>
        <v>0</v>
      </c>
      <c r="C265" s="242">
        <f t="shared" si="69"/>
        <v>0</v>
      </c>
      <c r="D265" s="346">
        <f t="shared" si="70"/>
        <v>0</v>
      </c>
      <c r="E265" s="351">
        <f t="shared" si="73"/>
        <v>0</v>
      </c>
      <c r="F265" s="347">
        <f t="shared" si="73"/>
        <v>0</v>
      </c>
      <c r="G265" s="352">
        <f t="shared" si="73"/>
        <v>0</v>
      </c>
      <c r="H265" s="352">
        <f t="shared" si="73"/>
        <v>0</v>
      </c>
      <c r="I265" s="352">
        <f t="shared" si="73"/>
        <v>0</v>
      </c>
      <c r="J265" s="352">
        <f t="shared" si="73"/>
        <v>0</v>
      </c>
      <c r="K265" s="353">
        <f t="shared" si="73"/>
        <v>0</v>
      </c>
      <c r="L265" s="354">
        <f t="shared" si="73"/>
        <v>0</v>
      </c>
      <c r="M265" s="343">
        <f t="shared" si="72"/>
        <v>0</v>
      </c>
      <c r="N265" s="244"/>
      <c r="O265" s="245"/>
      <c r="P265" s="124" t="str">
        <f t="shared" si="74"/>
        <v xml:space="preserve"> </v>
      </c>
      <c r="Q265" s="218" t="s">
        <v>31</v>
      </c>
      <c r="R265" s="188">
        <f>'gibanje del. sile'!O34</f>
        <v>0</v>
      </c>
    </row>
    <row r="266" spans="1:18" s="122" customFormat="1" x14ac:dyDescent="0.2">
      <c r="A266" s="241">
        <v>6</v>
      </c>
      <c r="B266" s="242">
        <f t="shared" si="68"/>
        <v>0</v>
      </c>
      <c r="C266" s="242">
        <f t="shared" si="69"/>
        <v>0</v>
      </c>
      <c r="D266" s="346">
        <f t="shared" si="70"/>
        <v>0</v>
      </c>
      <c r="E266" s="351">
        <f t="shared" si="73"/>
        <v>0</v>
      </c>
      <c r="F266" s="347">
        <f t="shared" si="73"/>
        <v>0</v>
      </c>
      <c r="G266" s="352">
        <f t="shared" si="73"/>
        <v>0</v>
      </c>
      <c r="H266" s="352">
        <f t="shared" si="73"/>
        <v>0</v>
      </c>
      <c r="I266" s="352">
        <f t="shared" si="73"/>
        <v>0</v>
      </c>
      <c r="J266" s="352">
        <f t="shared" si="73"/>
        <v>0</v>
      </c>
      <c r="K266" s="353">
        <f t="shared" si="73"/>
        <v>0</v>
      </c>
      <c r="L266" s="354">
        <f t="shared" si="73"/>
        <v>0</v>
      </c>
      <c r="M266" s="343">
        <f t="shared" si="72"/>
        <v>0</v>
      </c>
      <c r="N266" s="244"/>
      <c r="O266" s="245"/>
      <c r="P266" s="124" t="str">
        <f t="shared" si="74"/>
        <v xml:space="preserve"> </v>
      </c>
      <c r="Q266" s="196"/>
    </row>
    <row r="267" spans="1:18" s="122" customFormat="1" x14ac:dyDescent="0.2">
      <c r="A267" s="241">
        <v>7</v>
      </c>
      <c r="B267" s="242">
        <f t="shared" si="68"/>
        <v>0</v>
      </c>
      <c r="C267" s="242">
        <f t="shared" si="69"/>
        <v>0</v>
      </c>
      <c r="D267" s="346">
        <f t="shared" si="70"/>
        <v>0</v>
      </c>
      <c r="E267" s="351">
        <f t="shared" si="73"/>
        <v>0</v>
      </c>
      <c r="F267" s="347">
        <f t="shared" si="73"/>
        <v>0</v>
      </c>
      <c r="G267" s="352">
        <f t="shared" si="73"/>
        <v>0</v>
      </c>
      <c r="H267" s="352">
        <f t="shared" si="73"/>
        <v>0</v>
      </c>
      <c r="I267" s="352">
        <f t="shared" si="73"/>
        <v>0</v>
      </c>
      <c r="J267" s="352">
        <f t="shared" si="73"/>
        <v>0</v>
      </c>
      <c r="K267" s="353">
        <f t="shared" si="73"/>
        <v>0</v>
      </c>
      <c r="L267" s="354">
        <f t="shared" si="73"/>
        <v>0</v>
      </c>
      <c r="M267" s="343">
        <f t="shared" si="72"/>
        <v>0</v>
      </c>
      <c r="N267" s="244"/>
      <c r="O267" s="245"/>
      <c r="P267" s="124" t="str">
        <f t="shared" si="74"/>
        <v xml:space="preserve"> </v>
      </c>
      <c r="Q267" s="196"/>
    </row>
    <row r="268" spans="1:18" s="122" customFormat="1" x14ac:dyDescent="0.2">
      <c r="A268" s="241">
        <v>8</v>
      </c>
      <c r="B268" s="242">
        <f t="shared" si="68"/>
        <v>0</v>
      </c>
      <c r="C268" s="242">
        <f t="shared" si="69"/>
        <v>0</v>
      </c>
      <c r="D268" s="346">
        <f t="shared" si="70"/>
        <v>0</v>
      </c>
      <c r="E268" s="351">
        <f t="shared" si="73"/>
        <v>0</v>
      </c>
      <c r="F268" s="347">
        <f t="shared" si="73"/>
        <v>0</v>
      </c>
      <c r="G268" s="352">
        <f t="shared" si="73"/>
        <v>0</v>
      </c>
      <c r="H268" s="352">
        <f t="shared" si="73"/>
        <v>0</v>
      </c>
      <c r="I268" s="352">
        <f t="shared" si="73"/>
        <v>0</v>
      </c>
      <c r="J268" s="352">
        <f t="shared" si="73"/>
        <v>0</v>
      </c>
      <c r="K268" s="353">
        <f t="shared" si="73"/>
        <v>0</v>
      </c>
      <c r="L268" s="354">
        <f t="shared" si="73"/>
        <v>0</v>
      </c>
      <c r="M268" s="343">
        <f t="shared" si="72"/>
        <v>0</v>
      </c>
      <c r="N268" s="244"/>
      <c r="O268" s="245"/>
      <c r="P268" s="124" t="str">
        <f t="shared" si="74"/>
        <v xml:space="preserve"> </v>
      </c>
      <c r="Q268" s="196"/>
    </row>
    <row r="269" spans="1:18" s="122" customFormat="1" x14ac:dyDescent="0.2">
      <c r="A269" s="241">
        <v>9</v>
      </c>
      <c r="B269" s="242">
        <f t="shared" si="68"/>
        <v>0</v>
      </c>
      <c r="C269" s="242">
        <f t="shared" si="69"/>
        <v>0</v>
      </c>
      <c r="D269" s="346">
        <f t="shared" si="70"/>
        <v>0</v>
      </c>
      <c r="E269" s="351">
        <f t="shared" si="73"/>
        <v>0</v>
      </c>
      <c r="F269" s="347">
        <f t="shared" si="73"/>
        <v>0</v>
      </c>
      <c r="G269" s="352">
        <f t="shared" si="73"/>
        <v>0</v>
      </c>
      <c r="H269" s="352">
        <f t="shared" si="73"/>
        <v>0</v>
      </c>
      <c r="I269" s="352">
        <f t="shared" si="73"/>
        <v>0</v>
      </c>
      <c r="J269" s="352">
        <f t="shared" si="73"/>
        <v>0</v>
      </c>
      <c r="K269" s="353">
        <f t="shared" si="73"/>
        <v>0</v>
      </c>
      <c r="L269" s="354">
        <f t="shared" si="73"/>
        <v>0</v>
      </c>
      <c r="M269" s="343">
        <f t="shared" ref="M269:M274" si="75">+M250</f>
        <v>0</v>
      </c>
      <c r="N269" s="244"/>
      <c r="O269" s="245"/>
      <c r="P269" s="124" t="str">
        <f t="shared" si="74"/>
        <v xml:space="preserve"> </v>
      </c>
      <c r="Q269" s="196"/>
    </row>
    <row r="270" spans="1:18" s="122" customFormat="1" x14ac:dyDescent="0.2">
      <c r="A270" s="241">
        <v>10</v>
      </c>
      <c r="B270" s="242">
        <f t="shared" si="68"/>
        <v>0</v>
      </c>
      <c r="C270" s="242">
        <f t="shared" si="69"/>
        <v>0</v>
      </c>
      <c r="D270" s="346">
        <f t="shared" si="70"/>
        <v>0</v>
      </c>
      <c r="E270" s="351">
        <f t="shared" si="73"/>
        <v>0</v>
      </c>
      <c r="F270" s="347">
        <f t="shared" si="73"/>
        <v>0</v>
      </c>
      <c r="G270" s="352">
        <f t="shared" si="73"/>
        <v>0</v>
      </c>
      <c r="H270" s="352">
        <f t="shared" si="73"/>
        <v>0</v>
      </c>
      <c r="I270" s="352">
        <f t="shared" si="73"/>
        <v>0</v>
      </c>
      <c r="J270" s="352">
        <f t="shared" si="73"/>
        <v>0</v>
      </c>
      <c r="K270" s="353">
        <f t="shared" si="73"/>
        <v>0</v>
      </c>
      <c r="L270" s="354">
        <f t="shared" si="73"/>
        <v>0</v>
      </c>
      <c r="M270" s="343">
        <f t="shared" si="75"/>
        <v>0</v>
      </c>
      <c r="N270" s="244"/>
      <c r="O270" s="245"/>
      <c r="P270" s="124" t="str">
        <f t="shared" si="74"/>
        <v xml:space="preserve"> </v>
      </c>
      <c r="Q270" s="196"/>
    </row>
    <row r="271" spans="1:18" s="122" customFormat="1" x14ac:dyDescent="0.2">
      <c r="A271" s="241">
        <v>11</v>
      </c>
      <c r="B271" s="242">
        <f t="shared" si="68"/>
        <v>0</v>
      </c>
      <c r="C271" s="242">
        <f t="shared" si="69"/>
        <v>0</v>
      </c>
      <c r="D271" s="346">
        <f t="shared" si="70"/>
        <v>0</v>
      </c>
      <c r="E271" s="351">
        <f t="shared" si="73"/>
        <v>0</v>
      </c>
      <c r="F271" s="347">
        <f t="shared" si="73"/>
        <v>0</v>
      </c>
      <c r="G271" s="352">
        <f t="shared" si="73"/>
        <v>0</v>
      </c>
      <c r="H271" s="352">
        <f t="shared" si="73"/>
        <v>0</v>
      </c>
      <c r="I271" s="352">
        <f t="shared" si="73"/>
        <v>0</v>
      </c>
      <c r="J271" s="352">
        <f t="shared" si="73"/>
        <v>0</v>
      </c>
      <c r="K271" s="353">
        <f t="shared" si="73"/>
        <v>0</v>
      </c>
      <c r="L271" s="354">
        <f t="shared" si="73"/>
        <v>0</v>
      </c>
      <c r="M271" s="343">
        <f t="shared" si="75"/>
        <v>0</v>
      </c>
      <c r="N271" s="244"/>
      <c r="O271" s="245"/>
      <c r="P271" s="124" t="str">
        <f t="shared" si="74"/>
        <v xml:space="preserve"> </v>
      </c>
      <c r="Q271" s="196"/>
    </row>
    <row r="272" spans="1:18" s="122" customFormat="1" x14ac:dyDescent="0.2">
      <c r="A272" s="241">
        <v>12</v>
      </c>
      <c r="B272" s="242">
        <f t="shared" si="68"/>
        <v>0</v>
      </c>
      <c r="C272" s="242">
        <f t="shared" si="69"/>
        <v>0</v>
      </c>
      <c r="D272" s="346">
        <f t="shared" si="70"/>
        <v>0</v>
      </c>
      <c r="E272" s="351">
        <f t="shared" si="73"/>
        <v>0</v>
      </c>
      <c r="F272" s="347">
        <f t="shared" si="73"/>
        <v>0</v>
      </c>
      <c r="G272" s="352">
        <f t="shared" si="73"/>
        <v>0</v>
      </c>
      <c r="H272" s="352">
        <f t="shared" si="73"/>
        <v>0</v>
      </c>
      <c r="I272" s="352">
        <f t="shared" si="73"/>
        <v>0</v>
      </c>
      <c r="J272" s="352">
        <f t="shared" si="73"/>
        <v>0</v>
      </c>
      <c r="K272" s="353">
        <f t="shared" si="73"/>
        <v>0</v>
      </c>
      <c r="L272" s="354">
        <f t="shared" si="73"/>
        <v>0</v>
      </c>
      <c r="M272" s="343">
        <f t="shared" si="75"/>
        <v>0</v>
      </c>
      <c r="N272" s="244"/>
      <c r="O272" s="245"/>
      <c r="P272" s="124" t="str">
        <f t="shared" si="74"/>
        <v xml:space="preserve"> </v>
      </c>
      <c r="Q272" s="196"/>
    </row>
    <row r="273" spans="1:17" s="122" customFormat="1" x14ac:dyDescent="0.2">
      <c r="A273" s="241">
        <v>13</v>
      </c>
      <c r="B273" s="242">
        <f t="shared" si="68"/>
        <v>0</v>
      </c>
      <c r="C273" s="242">
        <f t="shared" si="69"/>
        <v>0</v>
      </c>
      <c r="D273" s="346">
        <f t="shared" si="70"/>
        <v>0</v>
      </c>
      <c r="E273" s="351">
        <f t="shared" si="73"/>
        <v>0</v>
      </c>
      <c r="F273" s="347">
        <f t="shared" si="73"/>
        <v>0</v>
      </c>
      <c r="G273" s="352">
        <f t="shared" si="73"/>
        <v>0</v>
      </c>
      <c r="H273" s="352">
        <f t="shared" si="73"/>
        <v>0</v>
      </c>
      <c r="I273" s="352">
        <f t="shared" si="73"/>
        <v>0</v>
      </c>
      <c r="J273" s="352">
        <f t="shared" si="73"/>
        <v>0</v>
      </c>
      <c r="K273" s="353">
        <f t="shared" si="73"/>
        <v>0</v>
      </c>
      <c r="L273" s="354">
        <f t="shared" si="73"/>
        <v>0</v>
      </c>
      <c r="M273" s="343">
        <f t="shared" si="75"/>
        <v>0</v>
      </c>
      <c r="N273" s="244"/>
      <c r="O273" s="245"/>
      <c r="P273" s="124" t="str">
        <f t="shared" si="74"/>
        <v xml:space="preserve"> </v>
      </c>
      <c r="Q273" s="196"/>
    </row>
    <row r="274" spans="1:17" s="122" customFormat="1" x14ac:dyDescent="0.2">
      <c r="A274" s="241">
        <v>14</v>
      </c>
      <c r="B274" s="242">
        <f t="shared" si="68"/>
        <v>0</v>
      </c>
      <c r="C274" s="242">
        <f t="shared" si="69"/>
        <v>0</v>
      </c>
      <c r="D274" s="346">
        <f t="shared" si="70"/>
        <v>0</v>
      </c>
      <c r="E274" s="351">
        <f t="shared" si="73"/>
        <v>0</v>
      </c>
      <c r="F274" s="347">
        <f t="shared" si="73"/>
        <v>0</v>
      </c>
      <c r="G274" s="352">
        <f t="shared" si="73"/>
        <v>0</v>
      </c>
      <c r="H274" s="352">
        <f t="shared" si="73"/>
        <v>0</v>
      </c>
      <c r="I274" s="352">
        <f t="shared" si="73"/>
        <v>0</v>
      </c>
      <c r="J274" s="352">
        <f t="shared" si="73"/>
        <v>0</v>
      </c>
      <c r="K274" s="353">
        <f t="shared" si="73"/>
        <v>0</v>
      </c>
      <c r="L274" s="354">
        <f t="shared" si="73"/>
        <v>0</v>
      </c>
      <c r="M274" s="343">
        <f t="shared" si="75"/>
        <v>0</v>
      </c>
      <c r="N274" s="244"/>
      <c r="O274" s="245"/>
      <c r="P274" s="124" t="str">
        <f t="shared" si="74"/>
        <v xml:space="preserve"> </v>
      </c>
      <c r="Q274" s="196"/>
    </row>
    <row r="275" spans="1:17" s="122" customFormat="1" ht="13.5" thickBot="1" x14ac:dyDescent="0.25">
      <c r="A275" s="241">
        <v>15</v>
      </c>
      <c r="B275" s="242">
        <f t="shared" si="68"/>
        <v>0</v>
      </c>
      <c r="C275" s="242">
        <f t="shared" si="69"/>
        <v>0</v>
      </c>
      <c r="D275" s="346">
        <f t="shared" si="70"/>
        <v>0</v>
      </c>
      <c r="E275" s="355">
        <f t="shared" si="73"/>
        <v>0</v>
      </c>
      <c r="F275" s="356">
        <f t="shared" si="73"/>
        <v>0</v>
      </c>
      <c r="G275" s="357">
        <f t="shared" si="73"/>
        <v>0</v>
      </c>
      <c r="H275" s="357">
        <f t="shared" si="73"/>
        <v>0</v>
      </c>
      <c r="I275" s="357">
        <f t="shared" si="73"/>
        <v>0</v>
      </c>
      <c r="J275" s="357">
        <f t="shared" si="73"/>
        <v>0</v>
      </c>
      <c r="K275" s="358">
        <f t="shared" si="73"/>
        <v>0</v>
      </c>
      <c r="L275" s="359">
        <f t="shared" si="73"/>
        <v>0</v>
      </c>
      <c r="M275" s="343">
        <f>+M256</f>
        <v>0</v>
      </c>
      <c r="N275" s="244"/>
      <c r="O275" s="245"/>
      <c r="P275" s="124" t="str">
        <f t="shared" si="74"/>
        <v xml:space="preserve"> </v>
      </c>
      <c r="Q275" s="196"/>
    </row>
    <row r="276" spans="1:17" s="122" customFormat="1" x14ac:dyDescent="0.2">
      <c r="A276" s="37"/>
      <c r="B276" s="190"/>
      <c r="C276" s="190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194"/>
      <c r="O276" s="195"/>
      <c r="Q276" s="196"/>
    </row>
  </sheetData>
  <sheetProtection password="DEB4" sheet="1" objects="1" scenarios="1" formatColumns="0" formatRows="0"/>
  <dataConsolidate/>
  <conditionalFormatting sqref="M22:O22 M7:M21">
    <cfRule type="cellIs" dxfId="51" priority="35" stopIfTrue="1" operator="lessThan">
      <formula>0</formula>
    </cfRule>
  </conditionalFormatting>
  <conditionalFormatting sqref="M28:M42">
    <cfRule type="cellIs" dxfId="50" priority="34" stopIfTrue="1" operator="lessThan">
      <formula>0</formula>
    </cfRule>
  </conditionalFormatting>
  <conditionalFormatting sqref="M49:M63">
    <cfRule type="cellIs" dxfId="49" priority="33" stopIfTrue="1" operator="lessThan">
      <formula>0</formula>
    </cfRule>
  </conditionalFormatting>
  <conditionalFormatting sqref="N81:O84 M70:M84">
    <cfRule type="cellIs" dxfId="48" priority="32" stopIfTrue="1" operator="lessThan">
      <formula>0</formula>
    </cfRule>
  </conditionalFormatting>
  <conditionalFormatting sqref="M91:M105">
    <cfRule type="cellIs" dxfId="47" priority="31" stopIfTrue="1" operator="lessThan">
      <formula>0</formula>
    </cfRule>
  </conditionalFormatting>
  <conditionalFormatting sqref="M128:O130 M113:M127">
    <cfRule type="cellIs" dxfId="46" priority="30" stopIfTrue="1" operator="lessThan">
      <formula>0</formula>
    </cfRule>
  </conditionalFormatting>
  <conditionalFormatting sqref="N261:O275 M137:M151 M158:M172 M179:M193 M200:M214 M221:M235 M242:M256">
    <cfRule type="cellIs" dxfId="45" priority="29" stopIfTrue="1" operator="lessThan">
      <formula>0</formula>
    </cfRule>
  </conditionalFormatting>
  <conditionalFormatting sqref="F7:F21">
    <cfRule type="cellIs" dxfId="44" priority="28" stopIfTrue="1" operator="greaterThan">
      <formula>0</formula>
    </cfRule>
  </conditionalFormatting>
  <conditionalFormatting sqref="R7:R11 R28:R32 R49:R53 R70:R74 R91:R95 R113:R117 R137:R141 R158:R162 R179:R183 R200:R204 R221:R225 R242:R246">
    <cfRule type="cellIs" dxfId="43" priority="26" stopIfTrue="1" operator="equal">
      <formula>0</formula>
    </cfRule>
  </conditionalFormatting>
  <conditionalFormatting sqref="R261:R265">
    <cfRule type="cellIs" dxfId="42" priority="25" stopIfTrue="1" operator="equal">
      <formula>0</formula>
    </cfRule>
  </conditionalFormatting>
  <conditionalFormatting sqref="N18:O21">
    <cfRule type="cellIs" dxfId="41" priority="24" stopIfTrue="1" operator="lessThan">
      <formula>0</formula>
    </cfRule>
  </conditionalFormatting>
  <conditionalFormatting sqref="N253:O256">
    <cfRule type="cellIs" dxfId="40" priority="14" stopIfTrue="1" operator="lessThan">
      <formula>0</formula>
    </cfRule>
  </conditionalFormatting>
  <conditionalFormatting sqref="N39:O42">
    <cfRule type="cellIs" dxfId="39" priority="23" stopIfTrue="1" operator="lessThan">
      <formula>0</formula>
    </cfRule>
  </conditionalFormatting>
  <conditionalFormatting sqref="N60:O63">
    <cfRule type="cellIs" dxfId="38" priority="22" stopIfTrue="1" operator="lessThan">
      <formula>0</formula>
    </cfRule>
  </conditionalFormatting>
  <conditionalFormatting sqref="N102:O105">
    <cfRule type="cellIs" dxfId="37" priority="21" stopIfTrue="1" operator="lessThan">
      <formula>0</formula>
    </cfRule>
  </conditionalFormatting>
  <conditionalFormatting sqref="N124:O127">
    <cfRule type="cellIs" dxfId="36" priority="20" stopIfTrue="1" operator="lessThan">
      <formula>0</formula>
    </cfRule>
  </conditionalFormatting>
  <conditionalFormatting sqref="N148:O151">
    <cfRule type="cellIs" dxfId="35" priority="19" stopIfTrue="1" operator="lessThan">
      <formula>0</formula>
    </cfRule>
  </conditionalFormatting>
  <conditionalFormatting sqref="N169:O172">
    <cfRule type="cellIs" dxfId="34" priority="18" stopIfTrue="1" operator="lessThan">
      <formula>0</formula>
    </cfRule>
  </conditionalFormatting>
  <conditionalFormatting sqref="N190:O193">
    <cfRule type="cellIs" dxfId="33" priority="17" stopIfTrue="1" operator="lessThan">
      <formula>0</formula>
    </cfRule>
  </conditionalFormatting>
  <conditionalFormatting sqref="N211:O214">
    <cfRule type="cellIs" dxfId="32" priority="16" stopIfTrue="1" operator="lessThan">
      <formula>0</formula>
    </cfRule>
  </conditionalFormatting>
  <conditionalFormatting sqref="N232:O235">
    <cfRule type="cellIs" dxfId="31" priority="15" stopIfTrue="1" operator="lessThan">
      <formula>0</formula>
    </cfRule>
  </conditionalFormatting>
  <conditionalFormatting sqref="M261:M275">
    <cfRule type="cellIs" dxfId="30" priority="13" stopIfTrue="1" operator="lessThan">
      <formula>0</formula>
    </cfRule>
  </conditionalFormatting>
  <conditionalFormatting sqref="F261:F275">
    <cfRule type="cellIs" dxfId="29" priority="12" stopIfTrue="1" operator="greaterThan">
      <formula>0</formula>
    </cfRule>
  </conditionalFormatting>
  <conditionalFormatting sqref="F28:F42">
    <cfRule type="cellIs" dxfId="28" priority="11" stopIfTrue="1" operator="greaterThan">
      <formula>0</formula>
    </cfRule>
  </conditionalFormatting>
  <conditionalFormatting sqref="F49:F63">
    <cfRule type="cellIs" dxfId="27" priority="10" stopIfTrue="1" operator="greaterThan">
      <formula>0</formula>
    </cfRule>
  </conditionalFormatting>
  <conditionalFormatting sqref="F70:F84">
    <cfRule type="cellIs" dxfId="26" priority="9" stopIfTrue="1" operator="greaterThan">
      <formula>0</formula>
    </cfRule>
  </conditionalFormatting>
  <conditionalFormatting sqref="F91:F105">
    <cfRule type="cellIs" dxfId="25" priority="8" stopIfTrue="1" operator="greaterThan">
      <formula>0</formula>
    </cfRule>
  </conditionalFormatting>
  <conditionalFormatting sqref="F113:F127">
    <cfRule type="cellIs" dxfId="24" priority="7" stopIfTrue="1" operator="greaterThan">
      <formula>0</formula>
    </cfRule>
  </conditionalFormatting>
  <conditionalFormatting sqref="F137:F151">
    <cfRule type="cellIs" dxfId="23" priority="6" stopIfTrue="1" operator="greaterThan">
      <formula>0</formula>
    </cfRule>
  </conditionalFormatting>
  <conditionalFormatting sqref="F158:F172">
    <cfRule type="cellIs" dxfId="22" priority="5" stopIfTrue="1" operator="greaterThan">
      <formula>0</formula>
    </cfRule>
  </conditionalFormatting>
  <conditionalFormatting sqref="F179:F193">
    <cfRule type="cellIs" dxfId="21" priority="4" stopIfTrue="1" operator="greaterThan">
      <formula>0</formula>
    </cfRule>
  </conditionalFormatting>
  <conditionalFormatting sqref="F200:F214">
    <cfRule type="cellIs" dxfId="20" priority="3" stopIfTrue="1" operator="greaterThan">
      <formula>0</formula>
    </cfRule>
  </conditionalFormatting>
  <conditionalFormatting sqref="F221:F235">
    <cfRule type="cellIs" dxfId="19" priority="2" stopIfTrue="1" operator="greaterThan">
      <formula>0</formula>
    </cfRule>
  </conditionalFormatting>
  <conditionalFormatting sqref="F242:F256">
    <cfRule type="cellIs" dxfId="18" priority="1" stopIfTrue="1" operator="greaterThan">
      <formula>0</formula>
    </cfRule>
  </conditionalFormatting>
  <dataValidations count="4">
    <dataValidation allowBlank="1" showInputMessage="1" showErrorMessage="1" prompt="Začetno stanje mora biti enako končnemu stanju prejšnjega leta!" sqref="D64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F28:F42 F49:F63 F70:F84 F91:F105 F113:F130 F137:F151 F158:F172 F179:F193 F200:F214 F221:F235 F242:F256 F7:F21">
      <formula1>0</formula1>
    </dataValidation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ErrorMessage="1" errorTitle="Napačen vpis" error="Podatek mora biti število večje ali enako 0." sqref="E7:E21 E28:E42 E49:E63 E70:E84 E91:E105 E113:E127 E137:E151 E158:E172 E179:E193 E200:E214 E221:E235 E242:E255 G242:L256 G221:L235 G200:L214 G179:L193 G158:L172 G137:L151 G113:L127 G91:L105 G70:L84 G49:L63 G28:L42 G7:L21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topLeftCell="B1" zoomScaleNormal="100" workbookViewId="0">
      <selection activeCell="G18" sqref="G18"/>
    </sheetView>
  </sheetViews>
  <sheetFormatPr defaultRowHeight="12.75" x14ac:dyDescent="0.2"/>
  <cols>
    <col min="1" max="1" width="4.85546875" style="122" bestFit="1" customWidth="1"/>
    <col min="2" max="2" width="33.85546875" style="121" customWidth="1"/>
    <col min="3" max="3" width="4.28515625" style="122" customWidth="1"/>
    <col min="4" max="4" width="13.85546875" style="15" customWidth="1"/>
    <col min="5" max="5" width="8.85546875" style="15" bestFit="1" customWidth="1"/>
    <col min="6" max="6" width="6.7109375" style="15" bestFit="1" customWidth="1"/>
    <col min="7" max="7" width="10.5703125" style="15" bestFit="1" customWidth="1"/>
    <col min="8" max="8" width="11.5703125" style="15" bestFit="1" customWidth="1"/>
    <col min="9" max="9" width="9" style="15" bestFit="1" customWidth="1"/>
    <col min="10" max="10" width="10" style="15" bestFit="1" customWidth="1"/>
    <col min="11" max="11" width="14" style="15" customWidth="1"/>
    <col min="12" max="12" width="12" style="15" customWidth="1"/>
    <col min="13" max="13" width="12.85546875" style="15" customWidth="1"/>
    <col min="14" max="16" width="10.7109375" style="15" customWidth="1"/>
    <col min="17" max="17" width="8.5703125" style="37" customWidth="1"/>
    <col min="18" max="21" width="9.140625" style="248"/>
    <col min="22" max="22" width="6.85546875" style="248" customWidth="1"/>
    <col min="23" max="16384" width="9.140625" style="248"/>
  </cols>
  <sheetData>
    <row r="1" spans="1:22" s="122" customFormat="1" ht="15.75" x14ac:dyDescent="0.25">
      <c r="B1" s="121"/>
      <c r="D1" s="37"/>
      <c r="E1" s="37"/>
      <c r="F1" s="37"/>
      <c r="G1" s="37"/>
      <c r="H1" s="37"/>
      <c r="I1" s="37"/>
      <c r="J1" s="37"/>
      <c r="K1" s="37"/>
      <c r="L1" s="191"/>
      <c r="M1" s="191"/>
      <c r="N1" s="192"/>
      <c r="O1" s="192"/>
      <c r="P1" s="192"/>
      <c r="Q1" s="193"/>
    </row>
    <row r="2" spans="1:22" s="122" customFormat="1" ht="15.75" x14ac:dyDescent="0.25">
      <c r="B2" s="121"/>
      <c r="D2" s="198" t="s">
        <v>24</v>
      </c>
      <c r="E2" s="37">
        <f>+'seznam za gibanje'!D5</f>
        <v>0</v>
      </c>
      <c r="F2" s="37"/>
      <c r="G2" s="37"/>
      <c r="H2" s="37"/>
      <c r="I2" s="37"/>
      <c r="J2" s="37"/>
      <c r="K2" s="37"/>
      <c r="L2" s="198"/>
      <c r="M2" s="198" t="s">
        <v>12</v>
      </c>
      <c r="N2" s="37"/>
      <c r="O2" s="37"/>
      <c r="P2" s="37"/>
      <c r="Q2" s="151">
        <f>+'seznam za gibanje'!D7</f>
        <v>2024</v>
      </c>
    </row>
    <row r="3" spans="1:22" s="122" customFormat="1" x14ac:dyDescent="0.2">
      <c r="B3" s="121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s="122" customFormat="1" ht="15.75" x14ac:dyDescent="0.25">
      <c r="B4" s="121"/>
      <c r="D4" s="199" t="s">
        <v>25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22" s="122" customFormat="1" ht="13.5" thickBot="1" x14ac:dyDescent="0.25">
      <c r="B5" s="121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2" s="214" customFormat="1" ht="51.75" thickBot="1" x14ac:dyDescent="0.25">
      <c r="A6" s="202" t="s">
        <v>37</v>
      </c>
      <c r="B6" s="290" t="s">
        <v>46</v>
      </c>
      <c r="C6" s="291" t="s">
        <v>74</v>
      </c>
      <c r="D6" s="304" t="s">
        <v>84</v>
      </c>
      <c r="E6" s="305" t="s">
        <v>85</v>
      </c>
      <c r="F6" s="306" t="s">
        <v>86</v>
      </c>
      <c r="G6" s="307" t="s">
        <v>87</v>
      </c>
      <c r="H6" s="305" t="s">
        <v>88</v>
      </c>
      <c r="I6" s="305" t="s">
        <v>89</v>
      </c>
      <c r="J6" s="305" t="s">
        <v>90</v>
      </c>
      <c r="K6" s="306" t="s">
        <v>184</v>
      </c>
      <c r="L6" s="308" t="s">
        <v>91</v>
      </c>
      <c r="M6" s="308" t="s">
        <v>92</v>
      </c>
      <c r="N6" s="309" t="s">
        <v>93</v>
      </c>
      <c r="O6" s="206" t="s">
        <v>94</v>
      </c>
      <c r="P6" s="310" t="s">
        <v>95</v>
      </c>
      <c r="Q6" s="311" t="s">
        <v>96</v>
      </c>
    </row>
    <row r="7" spans="1:22" x14ac:dyDescent="0.2">
      <c r="A7" s="292">
        <v>1</v>
      </c>
      <c r="B7" s="293">
        <f>+'seznam za gibanje'!K12</f>
        <v>0</v>
      </c>
      <c r="C7" s="294">
        <f>+'seznam za gibanje'!L12</f>
        <v>0</v>
      </c>
      <c r="D7" s="23"/>
      <c r="E7" s="52"/>
      <c r="F7" s="20"/>
      <c r="G7" s="21"/>
      <c r="H7" s="57"/>
      <c r="I7" s="70"/>
      <c r="J7" s="19"/>
      <c r="K7" s="20"/>
      <c r="L7" s="22"/>
      <c r="M7" s="22"/>
      <c r="N7" s="60"/>
      <c r="O7" s="63"/>
      <c r="P7" s="49"/>
      <c r="Q7" s="312">
        <f>+D7+E7+F7+G7-H7-I7-J7-K7-L7-M7-N7-O7+P7</f>
        <v>0</v>
      </c>
      <c r="R7" s="250" t="str">
        <f t="shared" ref="R7:R23" si="0">IF(Q7&lt;0, "KONČNO STANJE NE SME BITI MANJŠE OD 0 !!!", " ")</f>
        <v xml:space="preserve"> </v>
      </c>
    </row>
    <row r="8" spans="1:22" x14ac:dyDescent="0.2">
      <c r="A8" s="292">
        <v>2</v>
      </c>
      <c r="B8" s="121">
        <f>+'seznam za gibanje'!K13</f>
        <v>0</v>
      </c>
      <c r="C8" s="294">
        <f>+'seznam za gibanje'!L13</f>
        <v>0</v>
      </c>
      <c r="D8" s="25"/>
      <c r="E8" s="54"/>
      <c r="F8" s="13"/>
      <c r="G8" s="18"/>
      <c r="H8" s="68"/>
      <c r="I8" s="13"/>
      <c r="J8" s="17"/>
      <c r="K8" s="13"/>
      <c r="L8" s="14"/>
      <c r="M8" s="14"/>
      <c r="N8" s="61"/>
      <c r="O8" s="64"/>
      <c r="P8" s="50"/>
      <c r="Q8" s="312">
        <f>+D8+E8+F8+G8-H8-I8-J8-K8-L8-M8-N8-O8+P8</f>
        <v>0</v>
      </c>
      <c r="R8" s="250" t="str">
        <f t="shared" si="0"/>
        <v xml:space="preserve"> </v>
      </c>
    </row>
    <row r="9" spans="1:22" x14ac:dyDescent="0.2">
      <c r="A9" s="292">
        <v>3</v>
      </c>
      <c r="B9" s="121">
        <f>+'seznam za gibanje'!K14</f>
        <v>0</v>
      </c>
      <c r="C9" s="294">
        <f>+'seznam za gibanje'!L14</f>
        <v>0</v>
      </c>
      <c r="D9" s="25"/>
      <c r="E9" s="54"/>
      <c r="F9" s="13"/>
      <c r="G9" s="18"/>
      <c r="H9" s="68"/>
      <c r="I9" s="13"/>
      <c r="J9" s="17"/>
      <c r="K9" s="13"/>
      <c r="L9" s="14"/>
      <c r="M9" s="14"/>
      <c r="N9" s="61"/>
      <c r="O9" s="64"/>
      <c r="P9" s="50"/>
      <c r="Q9" s="312">
        <f>+D9+E9+F9+G9-H9-I9-J9-K9-L9-M9-N9-O9+P9</f>
        <v>0</v>
      </c>
      <c r="R9" s="250" t="str">
        <f t="shared" si="0"/>
        <v xml:space="preserve"> </v>
      </c>
    </row>
    <row r="10" spans="1:22" x14ac:dyDescent="0.2">
      <c r="A10" s="292">
        <v>4</v>
      </c>
      <c r="B10" s="121">
        <f>+'seznam za gibanje'!K15</f>
        <v>0</v>
      </c>
      <c r="C10" s="294">
        <f>+'seznam za gibanje'!L15</f>
        <v>0</v>
      </c>
      <c r="D10" s="25"/>
      <c r="E10" s="54"/>
      <c r="F10" s="13"/>
      <c r="G10" s="18"/>
      <c r="H10" s="68"/>
      <c r="I10" s="13"/>
      <c r="J10" s="17"/>
      <c r="K10" s="13"/>
      <c r="L10" s="14"/>
      <c r="M10" s="14"/>
      <c r="N10" s="61"/>
      <c r="O10" s="64"/>
      <c r="P10" s="50"/>
      <c r="Q10" s="312">
        <f>+D10+E10+F10+G10-H10-I10-J10-K10-L10-M10-N10-O10+P10</f>
        <v>0</v>
      </c>
      <c r="R10" s="250" t="str">
        <f t="shared" si="0"/>
        <v xml:space="preserve"> </v>
      </c>
    </row>
    <row r="11" spans="1:22" x14ac:dyDescent="0.2">
      <c r="A11" s="292">
        <v>5</v>
      </c>
      <c r="B11" s="121">
        <f>+'seznam za gibanje'!K16</f>
        <v>0</v>
      </c>
      <c r="C11" s="294">
        <f>+'seznam za gibanje'!L16</f>
        <v>0</v>
      </c>
      <c r="D11" s="25"/>
      <c r="E11" s="54"/>
      <c r="F11" s="13"/>
      <c r="G11" s="18"/>
      <c r="H11" s="68"/>
      <c r="I11" s="13"/>
      <c r="J11" s="17"/>
      <c r="K11" s="13"/>
      <c r="L11" s="14"/>
      <c r="M11" s="14"/>
      <c r="N11" s="61"/>
      <c r="O11" s="64"/>
      <c r="P11" s="50"/>
      <c r="Q11" s="312">
        <f t="shared" ref="Q11:Q22" si="1">+D11+E11+F11+G11-H11-I11-J11-K11-L11-M11-N11-O11+P11</f>
        <v>0</v>
      </c>
      <c r="R11" s="250" t="str">
        <f t="shared" si="0"/>
        <v xml:space="preserve"> </v>
      </c>
    </row>
    <row r="12" spans="1:22" x14ac:dyDescent="0.2">
      <c r="A12" s="292">
        <v>6</v>
      </c>
      <c r="B12" s="121">
        <f>+'seznam za gibanje'!K17</f>
        <v>0</v>
      </c>
      <c r="C12" s="294">
        <f>+'seznam za gibanje'!L17</f>
        <v>0</v>
      </c>
      <c r="D12" s="25"/>
      <c r="E12" s="54"/>
      <c r="F12" s="13"/>
      <c r="G12" s="18"/>
      <c r="H12" s="68"/>
      <c r="I12" s="13"/>
      <c r="J12" s="17"/>
      <c r="K12" s="13"/>
      <c r="L12" s="14"/>
      <c r="M12" s="14"/>
      <c r="N12" s="61"/>
      <c r="O12" s="64"/>
      <c r="P12" s="50"/>
      <c r="Q12" s="312">
        <f t="shared" si="1"/>
        <v>0</v>
      </c>
      <c r="R12" s="250" t="str">
        <f t="shared" si="0"/>
        <v xml:space="preserve"> </v>
      </c>
    </row>
    <row r="13" spans="1:22" x14ac:dyDescent="0.2">
      <c r="A13" s="292">
        <v>7</v>
      </c>
      <c r="B13" s="121">
        <f>+'seznam za gibanje'!K18</f>
        <v>0</v>
      </c>
      <c r="C13" s="294">
        <f>+'seznam za gibanje'!L18</f>
        <v>0</v>
      </c>
      <c r="D13" s="25"/>
      <c r="E13" s="54"/>
      <c r="F13" s="13"/>
      <c r="G13" s="18"/>
      <c r="H13" s="68"/>
      <c r="I13" s="13"/>
      <c r="J13" s="17"/>
      <c r="K13" s="13"/>
      <c r="L13" s="14"/>
      <c r="M13" s="14"/>
      <c r="N13" s="61"/>
      <c r="O13" s="64"/>
      <c r="P13" s="50"/>
      <c r="Q13" s="312">
        <f t="shared" si="1"/>
        <v>0</v>
      </c>
      <c r="R13" s="250" t="str">
        <f t="shared" si="0"/>
        <v xml:space="preserve"> </v>
      </c>
    </row>
    <row r="14" spans="1:22" x14ac:dyDescent="0.2">
      <c r="A14" s="292">
        <v>8</v>
      </c>
      <c r="B14" s="121">
        <f>+'seznam za gibanje'!K19</f>
        <v>0</v>
      </c>
      <c r="C14" s="294">
        <f>+'seznam za gibanje'!L19</f>
        <v>0</v>
      </c>
      <c r="D14" s="25"/>
      <c r="E14" s="54"/>
      <c r="F14" s="13"/>
      <c r="G14" s="18"/>
      <c r="H14" s="68"/>
      <c r="I14" s="13"/>
      <c r="J14" s="17"/>
      <c r="K14" s="13"/>
      <c r="L14" s="14"/>
      <c r="M14" s="14"/>
      <c r="N14" s="61"/>
      <c r="O14" s="64"/>
      <c r="P14" s="50"/>
      <c r="Q14" s="312">
        <f t="shared" si="1"/>
        <v>0</v>
      </c>
      <c r="R14" s="250" t="str">
        <f t="shared" si="0"/>
        <v xml:space="preserve"> </v>
      </c>
    </row>
    <row r="15" spans="1:22" x14ac:dyDescent="0.2">
      <c r="A15" s="292">
        <v>9</v>
      </c>
      <c r="B15" s="121">
        <f>+'seznam za gibanje'!K20</f>
        <v>0</v>
      </c>
      <c r="C15" s="294">
        <f>+'seznam za gibanje'!L20</f>
        <v>0</v>
      </c>
      <c r="D15" s="25"/>
      <c r="E15" s="54"/>
      <c r="F15" s="13"/>
      <c r="G15" s="18"/>
      <c r="H15" s="68"/>
      <c r="I15" s="13"/>
      <c r="J15" s="17"/>
      <c r="K15" s="13"/>
      <c r="L15" s="14"/>
      <c r="M15" s="14"/>
      <c r="N15" s="61"/>
      <c r="O15" s="64"/>
      <c r="P15" s="50"/>
      <c r="Q15" s="312">
        <f t="shared" si="1"/>
        <v>0</v>
      </c>
      <c r="R15" s="250" t="str">
        <f t="shared" si="0"/>
        <v xml:space="preserve"> </v>
      </c>
      <c r="V15" s="249"/>
    </row>
    <row r="16" spans="1:22" x14ac:dyDescent="0.2">
      <c r="A16" s="292">
        <v>10</v>
      </c>
      <c r="B16" s="121">
        <f>+'seznam za gibanje'!K21</f>
        <v>0</v>
      </c>
      <c r="C16" s="294">
        <f>+'seznam za gibanje'!L21</f>
        <v>0</v>
      </c>
      <c r="D16" s="25"/>
      <c r="E16" s="54"/>
      <c r="F16" s="13"/>
      <c r="G16" s="18"/>
      <c r="H16" s="68"/>
      <c r="I16" s="13"/>
      <c r="J16" s="17"/>
      <c r="K16" s="13"/>
      <c r="L16" s="14"/>
      <c r="M16" s="14"/>
      <c r="N16" s="61"/>
      <c r="O16" s="64"/>
      <c r="P16" s="50"/>
      <c r="Q16" s="312">
        <f t="shared" si="1"/>
        <v>0</v>
      </c>
      <c r="R16" s="250" t="str">
        <f t="shared" si="0"/>
        <v xml:space="preserve"> </v>
      </c>
    </row>
    <row r="17" spans="1:18" x14ac:dyDescent="0.2">
      <c r="A17" s="292">
        <v>11</v>
      </c>
      <c r="B17" s="121">
        <f>+'seznam za gibanje'!K22</f>
        <v>0</v>
      </c>
      <c r="C17" s="294">
        <f>+'seznam za gibanje'!L22</f>
        <v>0</v>
      </c>
      <c r="D17" s="25"/>
      <c r="E17" s="54"/>
      <c r="F17" s="13"/>
      <c r="G17" s="18"/>
      <c r="H17" s="68"/>
      <c r="I17" s="13"/>
      <c r="J17" s="17"/>
      <c r="K17" s="13"/>
      <c r="L17" s="14"/>
      <c r="M17" s="14"/>
      <c r="N17" s="61"/>
      <c r="O17" s="64"/>
      <c r="P17" s="50"/>
      <c r="Q17" s="312">
        <f t="shared" si="1"/>
        <v>0</v>
      </c>
      <c r="R17" s="250" t="str">
        <f t="shared" si="0"/>
        <v xml:space="preserve"> </v>
      </c>
    </row>
    <row r="18" spans="1:18" x14ac:dyDescent="0.2">
      <c r="A18" s="292">
        <v>12</v>
      </c>
      <c r="B18" s="121">
        <f>+'seznam za gibanje'!K23</f>
        <v>0</v>
      </c>
      <c r="C18" s="294">
        <f>+'seznam za gibanje'!L23</f>
        <v>0</v>
      </c>
      <c r="D18" s="25"/>
      <c r="E18" s="54"/>
      <c r="F18" s="13"/>
      <c r="G18" s="18"/>
      <c r="H18" s="289"/>
      <c r="I18" s="13"/>
      <c r="J18" s="17"/>
      <c r="K18" s="13"/>
      <c r="L18" s="14"/>
      <c r="M18" s="14"/>
      <c r="N18" s="61"/>
      <c r="O18" s="64"/>
      <c r="P18" s="50"/>
      <c r="Q18" s="312">
        <f t="shared" si="1"/>
        <v>0</v>
      </c>
      <c r="R18" s="250" t="str">
        <f t="shared" si="0"/>
        <v xml:space="preserve"> </v>
      </c>
    </row>
    <row r="19" spans="1:18" x14ac:dyDescent="0.2">
      <c r="A19" s="292">
        <v>13</v>
      </c>
      <c r="B19" s="121">
        <f>+'seznam za gibanje'!K24</f>
        <v>0</v>
      </c>
      <c r="C19" s="294">
        <f>+'seznam za gibanje'!L24</f>
        <v>0</v>
      </c>
      <c r="D19" s="25"/>
      <c r="E19" s="54"/>
      <c r="F19" s="13"/>
      <c r="G19" s="18"/>
      <c r="H19" s="68"/>
      <c r="I19" s="13"/>
      <c r="J19" s="17"/>
      <c r="K19" s="13"/>
      <c r="L19" s="14"/>
      <c r="M19" s="14"/>
      <c r="N19" s="61"/>
      <c r="O19" s="64"/>
      <c r="P19" s="50"/>
      <c r="Q19" s="312">
        <f t="shared" si="1"/>
        <v>0</v>
      </c>
      <c r="R19" s="250" t="str">
        <f t="shared" si="0"/>
        <v xml:space="preserve"> </v>
      </c>
    </row>
    <row r="20" spans="1:18" x14ac:dyDescent="0.2">
      <c r="A20" s="292">
        <v>14</v>
      </c>
      <c r="B20" s="121">
        <f>+'seznam za gibanje'!K25</f>
        <v>0</v>
      </c>
      <c r="C20" s="294">
        <f>+'seznam za gibanje'!L25</f>
        <v>0</v>
      </c>
      <c r="D20" s="25"/>
      <c r="E20" s="54"/>
      <c r="F20" s="13"/>
      <c r="G20" s="18"/>
      <c r="H20" s="68"/>
      <c r="I20" s="13"/>
      <c r="J20" s="17"/>
      <c r="K20" s="13"/>
      <c r="L20" s="14"/>
      <c r="M20" s="14"/>
      <c r="N20" s="61"/>
      <c r="O20" s="64"/>
      <c r="P20" s="50"/>
      <c r="Q20" s="312">
        <f t="shared" si="1"/>
        <v>0</v>
      </c>
      <c r="R20" s="250" t="str">
        <f t="shared" si="0"/>
        <v xml:space="preserve"> </v>
      </c>
    </row>
    <row r="21" spans="1:18" ht="13.5" thickBot="1" x14ac:dyDescent="0.25">
      <c r="A21" s="292">
        <v>15</v>
      </c>
      <c r="B21" s="121">
        <f>+'seznam za gibanje'!K26</f>
        <v>0</v>
      </c>
      <c r="C21" s="294">
        <f>+'seznam za gibanje'!L26</f>
        <v>0</v>
      </c>
      <c r="D21" s="41"/>
      <c r="E21" s="71"/>
      <c r="F21" s="43"/>
      <c r="G21" s="44"/>
      <c r="H21" s="66"/>
      <c r="I21" s="69"/>
      <c r="J21" s="42"/>
      <c r="K21" s="43"/>
      <c r="L21" s="45"/>
      <c r="M21" s="45"/>
      <c r="N21" s="62"/>
      <c r="O21" s="65"/>
      <c r="P21" s="51"/>
      <c r="Q21" s="313">
        <f>+D21+E21+F21+G21-H21-I21-J21-K21-L21-M21-N21-O21+P21</f>
        <v>0</v>
      </c>
      <c r="R21" s="250" t="str">
        <f t="shared" si="0"/>
        <v xml:space="preserve"> </v>
      </c>
    </row>
    <row r="22" spans="1:18" s="122" customFormat="1" ht="13.5" thickBot="1" x14ac:dyDescent="0.25">
      <c r="A22" s="292"/>
      <c r="B22" s="121"/>
      <c r="C22" s="295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>
        <f t="shared" si="1"/>
        <v>0</v>
      </c>
      <c r="R22" s="124"/>
    </row>
    <row r="23" spans="1:18" s="122" customFormat="1" ht="13.5" thickBot="1" x14ac:dyDescent="0.25">
      <c r="A23" s="120"/>
      <c r="B23" s="126" t="s">
        <v>31</v>
      </c>
      <c r="C23" s="127"/>
      <c r="D23" s="128">
        <f>SUM(D7:D21)</f>
        <v>0</v>
      </c>
      <c r="E23" s="125">
        <f t="shared" ref="E23:P23" si="2">SUM(E7:E21)</f>
        <v>0</v>
      </c>
      <c r="F23" s="125">
        <f t="shared" si="2"/>
        <v>0</v>
      </c>
      <c r="G23" s="125">
        <f>SUM(G7:G21)</f>
        <v>0</v>
      </c>
      <c r="H23" s="125">
        <f t="shared" si="2"/>
        <v>0</v>
      </c>
      <c r="I23" s="125">
        <f t="shared" si="2"/>
        <v>0</v>
      </c>
      <c r="J23" s="125">
        <f t="shared" si="2"/>
        <v>0</v>
      </c>
      <c r="K23" s="125">
        <f>SUM(K7:K21)</f>
        <v>0</v>
      </c>
      <c r="L23" s="125">
        <f t="shared" si="2"/>
        <v>0</v>
      </c>
      <c r="M23" s="125">
        <f t="shared" si="2"/>
        <v>0</v>
      </c>
      <c r="N23" s="125">
        <f t="shared" si="2"/>
        <v>0</v>
      </c>
      <c r="O23" s="125">
        <f t="shared" si="2"/>
        <v>0</v>
      </c>
      <c r="P23" s="125">
        <f t="shared" si="2"/>
        <v>0</v>
      </c>
      <c r="Q23" s="125">
        <f>SUM(Q7:Q22)</f>
        <v>0</v>
      </c>
      <c r="R23" s="124" t="str">
        <f t="shared" si="0"/>
        <v xml:space="preserve"> </v>
      </c>
    </row>
    <row r="24" spans="1:18" s="122" customFormat="1" ht="13.5" thickBot="1" x14ac:dyDescent="0.25">
      <c r="A24" s="120"/>
      <c r="B24" s="121"/>
      <c r="D24" s="123"/>
      <c r="E24" s="123"/>
      <c r="F24" s="123"/>
      <c r="G24" s="406" t="str">
        <f>IF(G23=M23," ","POVEČANJE IN ZMANJŠANJE NI USKLAJENO!")</f>
        <v xml:space="preserve"> </v>
      </c>
      <c r="H24" s="407"/>
      <c r="I24" s="407"/>
      <c r="J24" s="407"/>
      <c r="K24" s="407"/>
      <c r="L24" s="407"/>
      <c r="M24" s="408"/>
      <c r="N24" s="123"/>
      <c r="O24" s="123"/>
      <c r="P24" s="123"/>
      <c r="Q24" s="123"/>
      <c r="R24" s="124"/>
    </row>
    <row r="25" spans="1:18" s="122" customFormat="1" x14ac:dyDescent="0.2">
      <c r="A25" s="120"/>
      <c r="B25" s="121"/>
      <c r="D25" s="123"/>
      <c r="E25" s="123"/>
      <c r="F25" s="123"/>
      <c r="G25" s="129"/>
      <c r="H25" s="129"/>
      <c r="I25" s="129"/>
      <c r="J25" s="129"/>
      <c r="K25" s="129"/>
      <c r="L25" s="129"/>
      <c r="M25" s="129"/>
      <c r="N25" s="123"/>
      <c r="O25" s="123"/>
      <c r="P25" s="123"/>
      <c r="Q25" s="123"/>
      <c r="R25" s="124"/>
    </row>
    <row r="26" spans="1:18" s="122" customFormat="1" ht="15.75" x14ac:dyDescent="0.25">
      <c r="B26" s="121"/>
      <c r="D26" s="198" t="s">
        <v>24</v>
      </c>
      <c r="E26" s="37">
        <f>+E2</f>
        <v>0</v>
      </c>
      <c r="F26" s="37"/>
      <c r="G26" s="37"/>
      <c r="H26" s="37"/>
      <c r="I26" s="37"/>
      <c r="J26" s="37"/>
      <c r="K26" s="37"/>
      <c r="L26" s="198"/>
      <c r="M26" s="198" t="s">
        <v>13</v>
      </c>
      <c r="N26" s="198"/>
      <c r="O26" s="198"/>
      <c r="P26" s="198"/>
      <c r="Q26" s="151">
        <f>+'seznam za gibanje'!D7</f>
        <v>2024</v>
      </c>
    </row>
    <row r="27" spans="1:18" s="122" customFormat="1" x14ac:dyDescent="0.2">
      <c r="B27" s="121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8" s="122" customFormat="1" ht="15.75" x14ac:dyDescent="0.25">
      <c r="B28" s="121"/>
      <c r="D28" s="199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8" s="122" customFormat="1" ht="13.5" thickBot="1" x14ac:dyDescent="0.25">
      <c r="B29" s="121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8" s="122" customFormat="1" ht="51.75" thickBot="1" x14ac:dyDescent="0.25">
      <c r="A30" s="202" t="str">
        <f>A6</f>
        <v>Zap. št.:</v>
      </c>
      <c r="B30" s="202" t="str">
        <f>B6</f>
        <v>Kategorija živali</v>
      </c>
      <c r="C30" s="296" t="str">
        <f>C6</f>
        <v>L/K</v>
      </c>
      <c r="D30" s="304" t="str">
        <f t="shared" ref="D30:Q30" si="3">D6</f>
        <v>Začetno stanje</v>
      </c>
      <c r="E30" s="304" t="str">
        <f t="shared" si="3"/>
        <v>Kupljeni
+</v>
      </c>
      <c r="F30" s="304" t="str">
        <f t="shared" si="3"/>
        <v>Rojeni
+</v>
      </c>
      <c r="G30" s="317" t="str">
        <f t="shared" si="3"/>
        <v>Ostalo povečanje
+</v>
      </c>
      <c r="H30" s="318" t="str">
        <f t="shared" si="3"/>
        <v>Prodano za nadaljno rejo
-</v>
      </c>
      <c r="I30" s="304" t="str">
        <f t="shared" si="3"/>
        <v>Prodano za zakol
-</v>
      </c>
      <c r="J30" s="304" t="str">
        <f t="shared" si="3"/>
        <v>Turistična dejavnost
-</v>
      </c>
      <c r="K30" s="304" t="str">
        <f t="shared" si="3"/>
        <v>Poraba v gospodinjstvu
-</v>
      </c>
      <c r="L30" s="304" t="str">
        <f t="shared" si="3"/>
        <v>Predelava
(dod. dej.)
-</v>
      </c>
      <c r="M30" s="304" t="str">
        <f t="shared" si="3"/>
        <v>Ostalo zmanjšanje
-</v>
      </c>
      <c r="N30" s="317" t="str">
        <f t="shared" si="3"/>
        <v>Pogin
-</v>
      </c>
      <c r="O30" s="318" t="str">
        <f t="shared" si="3"/>
        <v>Na pašo na drug KMG-MID
-</v>
      </c>
      <c r="P30" s="304" t="str">
        <f t="shared" si="3"/>
        <v>S paše drugega KMG-MIDa
+</v>
      </c>
      <c r="Q30" s="314" t="str">
        <f t="shared" si="3"/>
        <v>Končno stanje</v>
      </c>
    </row>
    <row r="31" spans="1:18" x14ac:dyDescent="0.2">
      <c r="A31" s="120">
        <v>1</v>
      </c>
      <c r="B31" s="121">
        <f t="shared" ref="B31:C45" si="4">+B7</f>
        <v>0</v>
      </c>
      <c r="C31" s="297">
        <f t="shared" si="4"/>
        <v>0</v>
      </c>
      <c r="D31" s="332">
        <f t="shared" ref="D31:D45" si="5">+Q7</f>
        <v>0</v>
      </c>
      <c r="E31" s="52"/>
      <c r="F31" s="20"/>
      <c r="G31" s="21"/>
      <c r="H31" s="67"/>
      <c r="I31" s="70"/>
      <c r="J31" s="19"/>
      <c r="K31" s="20"/>
      <c r="L31" s="22"/>
      <c r="M31" s="22"/>
      <c r="N31" s="24"/>
      <c r="O31" s="57"/>
      <c r="P31" s="53"/>
      <c r="Q31" s="312">
        <f>+D31+E31+F31+G31-H31-I31-J31-K31-L31-M31-N31-O31+P31</f>
        <v>0</v>
      </c>
      <c r="R31" s="250" t="str">
        <f t="shared" ref="R31:R40" si="6">IF(Q31&lt;0, "KONČNO STANJE NE SME BITI MANJŠE OD 0 !!!", " ")</f>
        <v xml:space="preserve"> </v>
      </c>
    </row>
    <row r="32" spans="1:18" x14ac:dyDescent="0.2">
      <c r="A32" s="120">
        <v>2</v>
      </c>
      <c r="B32" s="121">
        <f t="shared" si="4"/>
        <v>0</v>
      </c>
      <c r="C32" s="297">
        <f t="shared" ref="C32:C45" si="7">+C8</f>
        <v>0</v>
      </c>
      <c r="D32" s="333">
        <f t="shared" si="5"/>
        <v>0</v>
      </c>
      <c r="E32" s="54"/>
      <c r="F32" s="13"/>
      <c r="G32" s="18"/>
      <c r="H32" s="58"/>
      <c r="I32" s="13"/>
      <c r="J32" s="17"/>
      <c r="K32" s="13"/>
      <c r="L32" s="14"/>
      <c r="M32" s="14"/>
      <c r="N32" s="16"/>
      <c r="O32" s="58"/>
      <c r="P32" s="55"/>
      <c r="Q32" s="312">
        <f t="shared" ref="Q32:Q45" si="8">+D32+E32+F32+G32-H32-I32-J32-K32-L32-M32-N32-O32+P32</f>
        <v>0</v>
      </c>
      <c r="R32" s="250" t="str">
        <f t="shared" si="6"/>
        <v xml:space="preserve"> </v>
      </c>
    </row>
    <row r="33" spans="1:18" x14ac:dyDescent="0.2">
      <c r="A33" s="120">
        <v>3</v>
      </c>
      <c r="B33" s="121">
        <f t="shared" si="4"/>
        <v>0</v>
      </c>
      <c r="C33" s="297">
        <f t="shared" si="7"/>
        <v>0</v>
      </c>
      <c r="D33" s="333">
        <f t="shared" si="5"/>
        <v>0</v>
      </c>
      <c r="E33" s="54"/>
      <c r="F33" s="13"/>
      <c r="G33" s="18"/>
      <c r="H33" s="58"/>
      <c r="I33" s="13"/>
      <c r="J33" s="17"/>
      <c r="K33" s="13"/>
      <c r="L33" s="14"/>
      <c r="M33" s="14"/>
      <c r="N33" s="16"/>
      <c r="O33" s="58"/>
      <c r="P33" s="55"/>
      <c r="Q33" s="312">
        <f t="shared" si="8"/>
        <v>0</v>
      </c>
      <c r="R33" s="250" t="str">
        <f t="shared" si="6"/>
        <v xml:space="preserve"> </v>
      </c>
    </row>
    <row r="34" spans="1:18" x14ac:dyDescent="0.2">
      <c r="A34" s="120">
        <v>4</v>
      </c>
      <c r="B34" s="121">
        <f t="shared" si="4"/>
        <v>0</v>
      </c>
      <c r="C34" s="297">
        <f t="shared" si="7"/>
        <v>0</v>
      </c>
      <c r="D34" s="333">
        <f t="shared" si="5"/>
        <v>0</v>
      </c>
      <c r="E34" s="54"/>
      <c r="F34" s="13"/>
      <c r="G34" s="18"/>
      <c r="H34" s="58"/>
      <c r="I34" s="13"/>
      <c r="J34" s="17"/>
      <c r="K34" s="13"/>
      <c r="L34" s="14"/>
      <c r="M34" s="14"/>
      <c r="N34" s="16"/>
      <c r="O34" s="58"/>
      <c r="P34" s="55"/>
      <c r="Q34" s="312">
        <f t="shared" si="8"/>
        <v>0</v>
      </c>
      <c r="R34" s="250" t="str">
        <f t="shared" si="6"/>
        <v xml:space="preserve"> </v>
      </c>
    </row>
    <row r="35" spans="1:18" x14ac:dyDescent="0.2">
      <c r="A35" s="120">
        <v>5</v>
      </c>
      <c r="B35" s="121">
        <f t="shared" si="4"/>
        <v>0</v>
      </c>
      <c r="C35" s="297">
        <f t="shared" si="7"/>
        <v>0</v>
      </c>
      <c r="D35" s="333">
        <f t="shared" si="5"/>
        <v>0</v>
      </c>
      <c r="E35" s="54"/>
      <c r="F35" s="13"/>
      <c r="G35" s="18"/>
      <c r="H35" s="58"/>
      <c r="I35" s="13"/>
      <c r="J35" s="17"/>
      <c r="K35" s="13"/>
      <c r="L35" s="14"/>
      <c r="M35" s="14"/>
      <c r="N35" s="16"/>
      <c r="O35" s="58"/>
      <c r="P35" s="55"/>
      <c r="Q35" s="312">
        <f t="shared" si="8"/>
        <v>0</v>
      </c>
      <c r="R35" s="250" t="str">
        <f t="shared" si="6"/>
        <v xml:space="preserve"> </v>
      </c>
    </row>
    <row r="36" spans="1:18" x14ac:dyDescent="0.2">
      <c r="A36" s="120">
        <v>6</v>
      </c>
      <c r="B36" s="121">
        <f t="shared" si="4"/>
        <v>0</v>
      </c>
      <c r="C36" s="297">
        <f t="shared" si="7"/>
        <v>0</v>
      </c>
      <c r="D36" s="333">
        <f t="shared" si="5"/>
        <v>0</v>
      </c>
      <c r="E36" s="54"/>
      <c r="F36" s="13"/>
      <c r="G36" s="18"/>
      <c r="H36" s="58"/>
      <c r="I36" s="13"/>
      <c r="J36" s="17"/>
      <c r="K36" s="13"/>
      <c r="L36" s="14"/>
      <c r="M36" s="14"/>
      <c r="N36" s="16"/>
      <c r="O36" s="58"/>
      <c r="P36" s="55"/>
      <c r="Q36" s="312">
        <f t="shared" si="8"/>
        <v>0</v>
      </c>
      <c r="R36" s="250" t="str">
        <f t="shared" si="6"/>
        <v xml:space="preserve"> </v>
      </c>
    </row>
    <row r="37" spans="1:18" x14ac:dyDescent="0.2">
      <c r="A37" s="120">
        <v>7</v>
      </c>
      <c r="B37" s="121">
        <f t="shared" si="4"/>
        <v>0</v>
      </c>
      <c r="C37" s="297">
        <f t="shared" si="7"/>
        <v>0</v>
      </c>
      <c r="D37" s="333">
        <f t="shared" si="5"/>
        <v>0</v>
      </c>
      <c r="E37" s="54"/>
      <c r="F37" s="13"/>
      <c r="G37" s="18"/>
      <c r="H37" s="58"/>
      <c r="I37" s="13"/>
      <c r="J37" s="17"/>
      <c r="K37" s="13"/>
      <c r="L37" s="14"/>
      <c r="M37" s="14"/>
      <c r="N37" s="16"/>
      <c r="O37" s="58"/>
      <c r="P37" s="55"/>
      <c r="Q37" s="312">
        <f t="shared" si="8"/>
        <v>0</v>
      </c>
      <c r="R37" s="250" t="str">
        <f t="shared" si="6"/>
        <v xml:space="preserve"> </v>
      </c>
    </row>
    <row r="38" spans="1:18" x14ac:dyDescent="0.2">
      <c r="A38" s="120">
        <v>8</v>
      </c>
      <c r="B38" s="121">
        <f t="shared" si="4"/>
        <v>0</v>
      </c>
      <c r="C38" s="297">
        <f t="shared" si="7"/>
        <v>0</v>
      </c>
      <c r="D38" s="333">
        <f t="shared" si="5"/>
        <v>0</v>
      </c>
      <c r="E38" s="54"/>
      <c r="F38" s="13"/>
      <c r="G38" s="18"/>
      <c r="H38" s="58"/>
      <c r="I38" s="13"/>
      <c r="J38" s="17"/>
      <c r="K38" s="13"/>
      <c r="L38" s="14"/>
      <c r="M38" s="14"/>
      <c r="N38" s="16"/>
      <c r="O38" s="58"/>
      <c r="P38" s="55"/>
      <c r="Q38" s="312">
        <f t="shared" si="8"/>
        <v>0</v>
      </c>
      <c r="R38" s="250" t="str">
        <f t="shared" si="6"/>
        <v xml:space="preserve"> </v>
      </c>
    </row>
    <row r="39" spans="1:18" x14ac:dyDescent="0.2">
      <c r="A39" s="120">
        <v>9</v>
      </c>
      <c r="B39" s="121">
        <f t="shared" si="4"/>
        <v>0</v>
      </c>
      <c r="C39" s="297">
        <f t="shared" si="7"/>
        <v>0</v>
      </c>
      <c r="D39" s="333">
        <f t="shared" si="5"/>
        <v>0</v>
      </c>
      <c r="E39" s="54"/>
      <c r="F39" s="13"/>
      <c r="G39" s="18"/>
      <c r="H39" s="58"/>
      <c r="I39" s="13"/>
      <c r="J39" s="17"/>
      <c r="K39" s="13"/>
      <c r="L39" s="14"/>
      <c r="M39" s="14"/>
      <c r="N39" s="16"/>
      <c r="O39" s="58"/>
      <c r="P39" s="55"/>
      <c r="Q39" s="312">
        <f t="shared" si="8"/>
        <v>0</v>
      </c>
      <c r="R39" s="250" t="str">
        <f t="shared" si="6"/>
        <v xml:space="preserve"> </v>
      </c>
    </row>
    <row r="40" spans="1:18" x14ac:dyDescent="0.2">
      <c r="A40" s="120">
        <v>10</v>
      </c>
      <c r="B40" s="121">
        <f t="shared" si="4"/>
        <v>0</v>
      </c>
      <c r="C40" s="297">
        <f t="shared" si="7"/>
        <v>0</v>
      </c>
      <c r="D40" s="333">
        <f t="shared" si="5"/>
        <v>0</v>
      </c>
      <c r="E40" s="54"/>
      <c r="F40" s="13"/>
      <c r="G40" s="18"/>
      <c r="H40" s="58"/>
      <c r="I40" s="13"/>
      <c r="J40" s="17"/>
      <c r="K40" s="13"/>
      <c r="L40" s="14"/>
      <c r="M40" s="14"/>
      <c r="N40" s="16"/>
      <c r="O40" s="58"/>
      <c r="P40" s="55"/>
      <c r="Q40" s="312">
        <f t="shared" si="8"/>
        <v>0</v>
      </c>
      <c r="R40" s="250" t="str">
        <f t="shared" si="6"/>
        <v xml:space="preserve"> </v>
      </c>
    </row>
    <row r="41" spans="1:18" x14ac:dyDescent="0.2">
      <c r="A41" s="120">
        <v>11</v>
      </c>
      <c r="B41" s="121">
        <f t="shared" si="4"/>
        <v>0</v>
      </c>
      <c r="C41" s="297">
        <f t="shared" si="7"/>
        <v>0</v>
      </c>
      <c r="D41" s="333">
        <f t="shared" si="5"/>
        <v>0</v>
      </c>
      <c r="E41" s="54"/>
      <c r="F41" s="13"/>
      <c r="G41" s="18"/>
      <c r="H41" s="58"/>
      <c r="I41" s="13"/>
      <c r="J41" s="17"/>
      <c r="K41" s="13"/>
      <c r="L41" s="14"/>
      <c r="M41" s="14"/>
      <c r="N41" s="16"/>
      <c r="O41" s="58"/>
      <c r="P41" s="55"/>
      <c r="Q41" s="312">
        <f t="shared" si="8"/>
        <v>0</v>
      </c>
      <c r="R41" s="250" t="str">
        <f>IF(Q41&lt;0, "KONČNO STANJE NE SME BITI MANJŠE OD 0 !!!", " ")</f>
        <v xml:space="preserve"> </v>
      </c>
    </row>
    <row r="42" spans="1:18" x14ac:dyDescent="0.2">
      <c r="A42" s="120">
        <v>12</v>
      </c>
      <c r="B42" s="121">
        <f t="shared" si="4"/>
        <v>0</v>
      </c>
      <c r="C42" s="297">
        <f t="shared" si="7"/>
        <v>0</v>
      </c>
      <c r="D42" s="333">
        <f t="shared" si="5"/>
        <v>0</v>
      </c>
      <c r="E42" s="54"/>
      <c r="F42" s="13"/>
      <c r="G42" s="18"/>
      <c r="H42" s="58"/>
      <c r="I42" s="13"/>
      <c r="J42" s="17"/>
      <c r="K42" s="13"/>
      <c r="L42" s="14"/>
      <c r="M42" s="14"/>
      <c r="N42" s="16"/>
      <c r="O42" s="58"/>
      <c r="P42" s="55"/>
      <c r="Q42" s="312">
        <f t="shared" si="8"/>
        <v>0</v>
      </c>
      <c r="R42" s="250" t="str">
        <f>IF(Q42&lt;0, "KONČNO STANJE NE SME BITI MANJŠE OD 0 !!!", " ")</f>
        <v xml:space="preserve"> </v>
      </c>
    </row>
    <row r="43" spans="1:18" x14ac:dyDescent="0.2">
      <c r="A43" s="120">
        <v>13</v>
      </c>
      <c r="B43" s="121">
        <f t="shared" si="4"/>
        <v>0</v>
      </c>
      <c r="C43" s="297">
        <f t="shared" si="7"/>
        <v>0</v>
      </c>
      <c r="D43" s="333">
        <f t="shared" si="5"/>
        <v>0</v>
      </c>
      <c r="E43" s="54"/>
      <c r="F43" s="13"/>
      <c r="G43" s="18"/>
      <c r="H43" s="58"/>
      <c r="I43" s="13"/>
      <c r="J43" s="17"/>
      <c r="K43" s="13"/>
      <c r="L43" s="14"/>
      <c r="M43" s="14"/>
      <c r="N43" s="16"/>
      <c r="O43" s="58"/>
      <c r="P43" s="55"/>
      <c r="Q43" s="312">
        <f t="shared" si="8"/>
        <v>0</v>
      </c>
      <c r="R43" s="250" t="str">
        <f>IF(Q43&lt;0, "KONČNO STANJE NE SME BITI MANJŠE OD 0 !!!", " ")</f>
        <v xml:space="preserve"> </v>
      </c>
    </row>
    <row r="44" spans="1:18" x14ac:dyDescent="0.2">
      <c r="A44" s="120">
        <v>14</v>
      </c>
      <c r="B44" s="121">
        <f t="shared" si="4"/>
        <v>0</v>
      </c>
      <c r="C44" s="297">
        <f t="shared" si="7"/>
        <v>0</v>
      </c>
      <c r="D44" s="333">
        <f t="shared" si="5"/>
        <v>0</v>
      </c>
      <c r="E44" s="54"/>
      <c r="F44" s="13"/>
      <c r="G44" s="18"/>
      <c r="H44" s="58"/>
      <c r="I44" s="13"/>
      <c r="J44" s="17"/>
      <c r="K44" s="13"/>
      <c r="L44" s="14"/>
      <c r="M44" s="14"/>
      <c r="N44" s="16"/>
      <c r="O44" s="58"/>
      <c r="P44" s="55"/>
      <c r="Q44" s="312">
        <f t="shared" si="8"/>
        <v>0</v>
      </c>
      <c r="R44" s="250" t="str">
        <f>IF(Q44&lt;0, "KONČNO STANJE NE SME BITI MANJŠE OD 0 !!!", " ")</f>
        <v xml:space="preserve"> </v>
      </c>
    </row>
    <row r="45" spans="1:18" ht="13.5" thickBot="1" x14ac:dyDescent="0.25">
      <c r="A45" s="120">
        <v>15</v>
      </c>
      <c r="B45" s="121">
        <f t="shared" si="4"/>
        <v>0</v>
      </c>
      <c r="C45" s="297">
        <f t="shared" si="7"/>
        <v>0</v>
      </c>
      <c r="D45" s="334">
        <f t="shared" si="5"/>
        <v>0</v>
      </c>
      <c r="E45" s="71"/>
      <c r="F45" s="43"/>
      <c r="G45" s="44"/>
      <c r="H45" s="66"/>
      <c r="I45" s="69"/>
      <c r="J45" s="42"/>
      <c r="K45" s="43"/>
      <c r="L45" s="45"/>
      <c r="M45" s="45"/>
      <c r="N45" s="46"/>
      <c r="O45" s="59"/>
      <c r="P45" s="56"/>
      <c r="Q45" s="313">
        <f t="shared" si="8"/>
        <v>0</v>
      </c>
      <c r="R45" s="250" t="str">
        <f>IF(Q45&lt;0, "KONČNO STANJE NE SME BITI MANJŠE OD 0 !!!", " ")</f>
        <v xml:space="preserve"> </v>
      </c>
    </row>
    <row r="46" spans="1:18" s="122" customFormat="1" ht="13.5" thickBot="1" x14ac:dyDescent="0.25">
      <c r="A46" s="120"/>
      <c r="B46" s="121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4" t="str">
        <f t="shared" ref="R46:R109" si="9">IF(Q46&lt;0, "KONČNO STANJE NE SME BITI MANJŠE OD 0 !!!", " ")</f>
        <v xml:space="preserve"> </v>
      </c>
    </row>
    <row r="47" spans="1:18" s="122" customFormat="1" ht="13.5" thickBot="1" x14ac:dyDescent="0.25">
      <c r="A47" s="120"/>
      <c r="B47" s="126" t="s">
        <v>31</v>
      </c>
      <c r="C47" s="127"/>
      <c r="D47" s="128">
        <f>SUM(D31:D45)</f>
        <v>0</v>
      </c>
      <c r="E47" s="125">
        <f>SUM(E31:E45)</f>
        <v>0</v>
      </c>
      <c r="F47" s="125">
        <f>SUM(F31:F45)</f>
        <v>0</v>
      </c>
      <c r="G47" s="125">
        <f>SUM(G31:G45)</f>
        <v>0</v>
      </c>
      <c r="H47" s="125">
        <f t="shared" ref="H47:Q47" si="10">SUM(H31:H45)</f>
        <v>0</v>
      </c>
      <c r="I47" s="125">
        <f t="shared" si="10"/>
        <v>0</v>
      </c>
      <c r="J47" s="125">
        <f t="shared" si="10"/>
        <v>0</v>
      </c>
      <c r="K47" s="125">
        <f t="shared" si="10"/>
        <v>0</v>
      </c>
      <c r="L47" s="125">
        <f t="shared" si="10"/>
        <v>0</v>
      </c>
      <c r="M47" s="125">
        <f t="shared" si="10"/>
        <v>0</v>
      </c>
      <c r="N47" s="125">
        <f t="shared" si="10"/>
        <v>0</v>
      </c>
      <c r="O47" s="125">
        <f t="shared" si="10"/>
        <v>0</v>
      </c>
      <c r="P47" s="125">
        <f t="shared" si="10"/>
        <v>0</v>
      </c>
      <c r="Q47" s="125">
        <f t="shared" si="10"/>
        <v>0</v>
      </c>
      <c r="R47" s="124" t="str">
        <f t="shared" si="9"/>
        <v xml:space="preserve"> </v>
      </c>
    </row>
    <row r="48" spans="1:18" s="122" customFormat="1" ht="13.5" thickBot="1" x14ac:dyDescent="0.25">
      <c r="A48" s="120"/>
      <c r="B48" s="121"/>
      <c r="D48" s="123"/>
      <c r="E48" s="123"/>
      <c r="F48" s="123"/>
      <c r="G48" s="409" t="str">
        <f>IF(G47=M47," ","POVEČANJE IN ZMANJŠANJE NI USKLAJENO!")</f>
        <v xml:space="preserve"> </v>
      </c>
      <c r="H48" s="410"/>
      <c r="I48" s="410"/>
      <c r="J48" s="410"/>
      <c r="K48" s="410"/>
      <c r="L48" s="410"/>
      <c r="M48" s="411"/>
      <c r="N48" s="123"/>
      <c r="O48" s="123"/>
      <c r="P48" s="123"/>
      <c r="Q48" s="123"/>
      <c r="R48" s="124" t="str">
        <f t="shared" si="9"/>
        <v xml:space="preserve"> </v>
      </c>
    </row>
    <row r="49" spans="1:18" s="122" customFormat="1" x14ac:dyDescent="0.2">
      <c r="A49" s="120"/>
      <c r="B49" s="121"/>
      <c r="C49" s="295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4" t="str">
        <f t="shared" si="9"/>
        <v xml:space="preserve"> </v>
      </c>
    </row>
    <row r="50" spans="1:18" s="122" customFormat="1" ht="15.75" x14ac:dyDescent="0.25">
      <c r="A50" s="120"/>
      <c r="B50" s="121"/>
      <c r="D50" s="198" t="s">
        <v>24</v>
      </c>
      <c r="E50" s="37">
        <f>+E26</f>
        <v>0</v>
      </c>
      <c r="F50" s="37"/>
      <c r="G50" s="37"/>
      <c r="H50" s="37"/>
      <c r="I50" s="37"/>
      <c r="J50" s="37"/>
      <c r="K50" s="37"/>
      <c r="L50" s="198"/>
      <c r="M50" s="198" t="s">
        <v>14</v>
      </c>
      <c r="N50" s="198"/>
      <c r="O50" s="198"/>
      <c r="P50" s="198"/>
      <c r="Q50" s="151">
        <f>+'seznam za gibanje'!D7</f>
        <v>2024</v>
      </c>
      <c r="R50" s="124" t="str">
        <f t="shared" si="9"/>
        <v xml:space="preserve"> </v>
      </c>
    </row>
    <row r="51" spans="1:18" s="122" customFormat="1" x14ac:dyDescent="0.2">
      <c r="B51" s="121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124" t="str">
        <f t="shared" si="9"/>
        <v xml:space="preserve"> </v>
      </c>
    </row>
    <row r="52" spans="1:18" s="122" customFormat="1" ht="15.75" x14ac:dyDescent="0.25">
      <c r="B52" s="121"/>
      <c r="D52" s="199" t="s">
        <v>25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124" t="str">
        <f t="shared" si="9"/>
        <v xml:space="preserve"> </v>
      </c>
    </row>
    <row r="53" spans="1:18" s="122" customFormat="1" ht="13.5" thickBot="1" x14ac:dyDescent="0.25">
      <c r="B53" s="121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124" t="str">
        <f t="shared" si="9"/>
        <v xml:space="preserve"> </v>
      </c>
    </row>
    <row r="54" spans="1:18" s="122" customFormat="1" ht="51.75" thickBot="1" x14ac:dyDescent="0.25">
      <c r="A54" s="202" t="str">
        <f>A6</f>
        <v>Zap. št.:</v>
      </c>
      <c r="B54" s="202" t="str">
        <f>B6</f>
        <v>Kategorija živali</v>
      </c>
      <c r="C54" s="298" t="str">
        <f>C6</f>
        <v>L/K</v>
      </c>
      <c r="D54" s="304" t="str">
        <f t="shared" ref="D54:Q54" si="11">D6</f>
        <v>Začetno stanje</v>
      </c>
      <c r="E54" s="304" t="str">
        <f t="shared" si="11"/>
        <v>Kupljeni
+</v>
      </c>
      <c r="F54" s="304" t="str">
        <f t="shared" si="11"/>
        <v>Rojeni
+</v>
      </c>
      <c r="G54" s="317" t="str">
        <f t="shared" si="11"/>
        <v>Ostalo povečanje
+</v>
      </c>
      <c r="H54" s="318" t="str">
        <f t="shared" si="11"/>
        <v>Prodano za nadaljno rejo
-</v>
      </c>
      <c r="I54" s="304" t="str">
        <f t="shared" si="11"/>
        <v>Prodano za zakol
-</v>
      </c>
      <c r="J54" s="304" t="str">
        <f t="shared" si="11"/>
        <v>Turistična dejavnost
-</v>
      </c>
      <c r="K54" s="304" t="str">
        <f t="shared" si="11"/>
        <v>Poraba v gospodinjstvu
-</v>
      </c>
      <c r="L54" s="304" t="str">
        <f t="shared" si="11"/>
        <v>Predelava
(dod. dej.)
-</v>
      </c>
      <c r="M54" s="304" t="str">
        <f t="shared" si="11"/>
        <v>Ostalo zmanjšanje
-</v>
      </c>
      <c r="N54" s="317" t="str">
        <f t="shared" si="11"/>
        <v>Pogin
-</v>
      </c>
      <c r="O54" s="318" t="str">
        <f t="shared" si="11"/>
        <v>Na pašo na drug KMG-MID
-</v>
      </c>
      <c r="P54" s="304" t="str">
        <f t="shared" si="11"/>
        <v>S paše drugega KMG-MIDa
+</v>
      </c>
      <c r="Q54" s="314" t="str">
        <f t="shared" si="11"/>
        <v>Končno stanje</v>
      </c>
      <c r="R54" s="124" t="str">
        <f t="shared" si="9"/>
        <v xml:space="preserve"> </v>
      </c>
    </row>
    <row r="55" spans="1:18" x14ac:dyDescent="0.2">
      <c r="A55" s="120">
        <v>1</v>
      </c>
      <c r="B55" s="121">
        <f t="shared" ref="B55:C69" si="12">+B31</f>
        <v>0</v>
      </c>
      <c r="C55" s="299">
        <f t="shared" si="12"/>
        <v>0</v>
      </c>
      <c r="D55" s="332">
        <f t="shared" ref="D55:D69" si="13">+Q31</f>
        <v>0</v>
      </c>
      <c r="E55" s="52"/>
      <c r="F55" s="20"/>
      <c r="G55" s="21"/>
      <c r="H55" s="67"/>
      <c r="I55" s="70"/>
      <c r="J55" s="19"/>
      <c r="K55" s="20"/>
      <c r="L55" s="22"/>
      <c r="M55" s="22"/>
      <c r="N55" s="24"/>
      <c r="O55" s="57"/>
      <c r="P55" s="53"/>
      <c r="Q55" s="312">
        <f>+D55+E55+F55+G55-H55-I55-J55-K55-L55-M55-N55-O55+P55</f>
        <v>0</v>
      </c>
      <c r="R55" s="250" t="str">
        <f t="shared" si="9"/>
        <v xml:space="preserve"> </v>
      </c>
    </row>
    <row r="56" spans="1:18" x14ac:dyDescent="0.2">
      <c r="A56" s="120">
        <v>2</v>
      </c>
      <c r="B56" s="121">
        <f t="shared" si="12"/>
        <v>0</v>
      </c>
      <c r="C56" s="299">
        <f t="shared" ref="C56:C69" si="14">+C32</f>
        <v>0</v>
      </c>
      <c r="D56" s="333">
        <f t="shared" si="13"/>
        <v>0</v>
      </c>
      <c r="E56" s="54"/>
      <c r="F56" s="13"/>
      <c r="G56" s="18"/>
      <c r="H56" s="58"/>
      <c r="I56" s="13"/>
      <c r="J56" s="17"/>
      <c r="K56" s="13"/>
      <c r="L56" s="14"/>
      <c r="M56" s="14"/>
      <c r="N56" s="16"/>
      <c r="O56" s="58"/>
      <c r="P56" s="55"/>
      <c r="Q56" s="312">
        <f t="shared" ref="Q56:Q69" si="15">+D56+E56+F56+G56-H56-I56-J56-K56-L56-M56-N56-O56+P56</f>
        <v>0</v>
      </c>
      <c r="R56" s="250" t="str">
        <f t="shared" si="9"/>
        <v xml:space="preserve"> </v>
      </c>
    </row>
    <row r="57" spans="1:18" x14ac:dyDescent="0.2">
      <c r="A57" s="120">
        <v>3</v>
      </c>
      <c r="B57" s="121">
        <f t="shared" si="12"/>
        <v>0</v>
      </c>
      <c r="C57" s="299">
        <f t="shared" si="14"/>
        <v>0</v>
      </c>
      <c r="D57" s="333">
        <f t="shared" si="13"/>
        <v>0</v>
      </c>
      <c r="E57" s="54"/>
      <c r="F57" s="13"/>
      <c r="G57" s="18"/>
      <c r="H57" s="58"/>
      <c r="I57" s="13"/>
      <c r="J57" s="17"/>
      <c r="K57" s="13"/>
      <c r="L57" s="14"/>
      <c r="M57" s="14"/>
      <c r="N57" s="16"/>
      <c r="O57" s="58"/>
      <c r="P57" s="55"/>
      <c r="Q57" s="312">
        <f t="shared" si="15"/>
        <v>0</v>
      </c>
      <c r="R57" s="250" t="str">
        <f t="shared" si="9"/>
        <v xml:space="preserve"> </v>
      </c>
    </row>
    <row r="58" spans="1:18" x14ac:dyDescent="0.2">
      <c r="A58" s="120">
        <v>4</v>
      </c>
      <c r="B58" s="121">
        <f t="shared" si="12"/>
        <v>0</v>
      </c>
      <c r="C58" s="299">
        <f t="shared" si="14"/>
        <v>0</v>
      </c>
      <c r="D58" s="333">
        <f t="shared" si="13"/>
        <v>0</v>
      </c>
      <c r="E58" s="54"/>
      <c r="F58" s="13"/>
      <c r="G58" s="18"/>
      <c r="H58" s="58"/>
      <c r="I58" s="13"/>
      <c r="J58" s="17"/>
      <c r="K58" s="13"/>
      <c r="L58" s="14"/>
      <c r="M58" s="14"/>
      <c r="N58" s="16"/>
      <c r="O58" s="58"/>
      <c r="P58" s="55"/>
      <c r="Q58" s="312">
        <f t="shared" si="15"/>
        <v>0</v>
      </c>
      <c r="R58" s="250" t="str">
        <f t="shared" si="9"/>
        <v xml:space="preserve"> </v>
      </c>
    </row>
    <row r="59" spans="1:18" x14ac:dyDescent="0.2">
      <c r="A59" s="120">
        <v>5</v>
      </c>
      <c r="B59" s="121">
        <f t="shared" si="12"/>
        <v>0</v>
      </c>
      <c r="C59" s="299">
        <f t="shared" si="14"/>
        <v>0</v>
      </c>
      <c r="D59" s="333">
        <f t="shared" si="13"/>
        <v>0</v>
      </c>
      <c r="E59" s="54"/>
      <c r="F59" s="13"/>
      <c r="G59" s="18"/>
      <c r="H59" s="58"/>
      <c r="I59" s="13"/>
      <c r="J59" s="17"/>
      <c r="K59" s="13"/>
      <c r="L59" s="14"/>
      <c r="M59" s="14"/>
      <c r="N59" s="16"/>
      <c r="O59" s="58"/>
      <c r="P59" s="55"/>
      <c r="Q59" s="312">
        <f t="shared" si="15"/>
        <v>0</v>
      </c>
      <c r="R59" s="250" t="str">
        <f t="shared" si="9"/>
        <v xml:space="preserve"> </v>
      </c>
    </row>
    <row r="60" spans="1:18" x14ac:dyDescent="0.2">
      <c r="A60" s="120">
        <v>6</v>
      </c>
      <c r="B60" s="121">
        <f t="shared" si="12"/>
        <v>0</v>
      </c>
      <c r="C60" s="299">
        <f t="shared" si="14"/>
        <v>0</v>
      </c>
      <c r="D60" s="333">
        <f t="shared" si="13"/>
        <v>0</v>
      </c>
      <c r="E60" s="54"/>
      <c r="F60" s="13"/>
      <c r="G60" s="18"/>
      <c r="H60" s="58"/>
      <c r="I60" s="13"/>
      <c r="J60" s="17"/>
      <c r="K60" s="13"/>
      <c r="L60" s="14"/>
      <c r="M60" s="14"/>
      <c r="N60" s="16"/>
      <c r="O60" s="58"/>
      <c r="P60" s="55"/>
      <c r="Q60" s="312">
        <f t="shared" si="15"/>
        <v>0</v>
      </c>
      <c r="R60" s="250" t="str">
        <f t="shared" si="9"/>
        <v xml:space="preserve"> </v>
      </c>
    </row>
    <row r="61" spans="1:18" x14ac:dyDescent="0.2">
      <c r="A61" s="120">
        <v>7</v>
      </c>
      <c r="B61" s="121">
        <f t="shared" si="12"/>
        <v>0</v>
      </c>
      <c r="C61" s="299">
        <f t="shared" si="14"/>
        <v>0</v>
      </c>
      <c r="D61" s="333">
        <f t="shared" si="13"/>
        <v>0</v>
      </c>
      <c r="E61" s="54"/>
      <c r="F61" s="13"/>
      <c r="G61" s="18"/>
      <c r="H61" s="58"/>
      <c r="I61" s="13"/>
      <c r="J61" s="17"/>
      <c r="K61" s="13"/>
      <c r="L61" s="14"/>
      <c r="M61" s="14"/>
      <c r="N61" s="16"/>
      <c r="O61" s="58"/>
      <c r="P61" s="55"/>
      <c r="Q61" s="312">
        <f t="shared" si="15"/>
        <v>0</v>
      </c>
      <c r="R61" s="250" t="str">
        <f t="shared" si="9"/>
        <v xml:space="preserve"> </v>
      </c>
    </row>
    <row r="62" spans="1:18" x14ac:dyDescent="0.2">
      <c r="A62" s="120">
        <v>8</v>
      </c>
      <c r="B62" s="121">
        <f t="shared" si="12"/>
        <v>0</v>
      </c>
      <c r="C62" s="299">
        <f t="shared" si="14"/>
        <v>0</v>
      </c>
      <c r="D62" s="333">
        <f t="shared" si="13"/>
        <v>0</v>
      </c>
      <c r="E62" s="54"/>
      <c r="F62" s="13"/>
      <c r="G62" s="18"/>
      <c r="H62" s="58"/>
      <c r="I62" s="13"/>
      <c r="J62" s="17"/>
      <c r="K62" s="13"/>
      <c r="L62" s="14"/>
      <c r="M62" s="14"/>
      <c r="N62" s="16"/>
      <c r="O62" s="58"/>
      <c r="P62" s="55"/>
      <c r="Q62" s="312">
        <f t="shared" si="15"/>
        <v>0</v>
      </c>
      <c r="R62" s="250" t="str">
        <f t="shared" si="9"/>
        <v xml:space="preserve"> </v>
      </c>
    </row>
    <row r="63" spans="1:18" x14ac:dyDescent="0.2">
      <c r="A63" s="120">
        <v>9</v>
      </c>
      <c r="B63" s="121">
        <f t="shared" si="12"/>
        <v>0</v>
      </c>
      <c r="C63" s="299">
        <f t="shared" si="14"/>
        <v>0</v>
      </c>
      <c r="D63" s="333">
        <f t="shared" si="13"/>
        <v>0</v>
      </c>
      <c r="E63" s="54"/>
      <c r="F63" s="13"/>
      <c r="G63" s="18"/>
      <c r="H63" s="58"/>
      <c r="I63" s="13"/>
      <c r="J63" s="17"/>
      <c r="K63" s="13"/>
      <c r="L63" s="14"/>
      <c r="M63" s="14"/>
      <c r="N63" s="16"/>
      <c r="O63" s="58"/>
      <c r="P63" s="55"/>
      <c r="Q63" s="312">
        <f t="shared" si="15"/>
        <v>0</v>
      </c>
      <c r="R63" s="250" t="str">
        <f t="shared" si="9"/>
        <v xml:space="preserve"> </v>
      </c>
    </row>
    <row r="64" spans="1:18" x14ac:dyDescent="0.2">
      <c r="A64" s="120">
        <v>10</v>
      </c>
      <c r="B64" s="121">
        <f t="shared" si="12"/>
        <v>0</v>
      </c>
      <c r="C64" s="299">
        <f t="shared" si="14"/>
        <v>0</v>
      </c>
      <c r="D64" s="333">
        <f t="shared" si="13"/>
        <v>0</v>
      </c>
      <c r="E64" s="54"/>
      <c r="F64" s="13"/>
      <c r="G64" s="18"/>
      <c r="H64" s="58"/>
      <c r="I64" s="13"/>
      <c r="J64" s="17"/>
      <c r="K64" s="13"/>
      <c r="L64" s="14"/>
      <c r="M64" s="14"/>
      <c r="N64" s="16"/>
      <c r="O64" s="58"/>
      <c r="P64" s="55"/>
      <c r="Q64" s="312">
        <f t="shared" si="15"/>
        <v>0</v>
      </c>
      <c r="R64" s="250" t="str">
        <f t="shared" si="9"/>
        <v xml:space="preserve"> </v>
      </c>
    </row>
    <row r="65" spans="1:18" x14ac:dyDescent="0.2">
      <c r="A65" s="120">
        <v>11</v>
      </c>
      <c r="B65" s="121">
        <f t="shared" si="12"/>
        <v>0</v>
      </c>
      <c r="C65" s="299">
        <f t="shared" si="14"/>
        <v>0</v>
      </c>
      <c r="D65" s="333">
        <f t="shared" si="13"/>
        <v>0</v>
      </c>
      <c r="E65" s="54"/>
      <c r="F65" s="13"/>
      <c r="G65" s="18"/>
      <c r="H65" s="58"/>
      <c r="I65" s="13"/>
      <c r="J65" s="17"/>
      <c r="K65" s="13"/>
      <c r="L65" s="14"/>
      <c r="M65" s="14"/>
      <c r="N65" s="16"/>
      <c r="O65" s="58"/>
      <c r="P65" s="55"/>
      <c r="Q65" s="312">
        <f t="shared" si="15"/>
        <v>0</v>
      </c>
      <c r="R65" s="250" t="str">
        <f t="shared" si="9"/>
        <v xml:space="preserve"> </v>
      </c>
    </row>
    <row r="66" spans="1:18" x14ac:dyDescent="0.2">
      <c r="A66" s="120">
        <v>12</v>
      </c>
      <c r="B66" s="121">
        <f t="shared" si="12"/>
        <v>0</v>
      </c>
      <c r="C66" s="299">
        <f t="shared" si="14"/>
        <v>0</v>
      </c>
      <c r="D66" s="333">
        <f t="shared" si="13"/>
        <v>0</v>
      </c>
      <c r="E66" s="54"/>
      <c r="F66" s="13"/>
      <c r="G66" s="18"/>
      <c r="H66" s="58"/>
      <c r="I66" s="13"/>
      <c r="J66" s="17"/>
      <c r="K66" s="13"/>
      <c r="L66" s="14"/>
      <c r="M66" s="14"/>
      <c r="N66" s="16"/>
      <c r="O66" s="58"/>
      <c r="P66" s="55"/>
      <c r="Q66" s="312">
        <f t="shared" si="15"/>
        <v>0</v>
      </c>
      <c r="R66" s="250" t="str">
        <f t="shared" si="9"/>
        <v xml:space="preserve"> </v>
      </c>
    </row>
    <row r="67" spans="1:18" x14ac:dyDescent="0.2">
      <c r="A67" s="120">
        <v>13</v>
      </c>
      <c r="B67" s="121">
        <f t="shared" si="12"/>
        <v>0</v>
      </c>
      <c r="C67" s="299">
        <f t="shared" si="14"/>
        <v>0</v>
      </c>
      <c r="D67" s="333">
        <f t="shared" si="13"/>
        <v>0</v>
      </c>
      <c r="E67" s="54"/>
      <c r="F67" s="13"/>
      <c r="G67" s="18"/>
      <c r="H67" s="58"/>
      <c r="I67" s="13"/>
      <c r="J67" s="17"/>
      <c r="K67" s="13"/>
      <c r="L67" s="14"/>
      <c r="M67" s="14"/>
      <c r="N67" s="16"/>
      <c r="O67" s="58"/>
      <c r="P67" s="55"/>
      <c r="Q67" s="312">
        <f t="shared" si="15"/>
        <v>0</v>
      </c>
      <c r="R67" s="250" t="str">
        <f t="shared" si="9"/>
        <v xml:space="preserve"> </v>
      </c>
    </row>
    <row r="68" spans="1:18" x14ac:dyDescent="0.2">
      <c r="A68" s="120">
        <v>14</v>
      </c>
      <c r="B68" s="121">
        <f t="shared" si="12"/>
        <v>0</v>
      </c>
      <c r="C68" s="299">
        <f t="shared" si="14"/>
        <v>0</v>
      </c>
      <c r="D68" s="333">
        <f t="shared" si="13"/>
        <v>0</v>
      </c>
      <c r="E68" s="54"/>
      <c r="F68" s="13"/>
      <c r="G68" s="18"/>
      <c r="H68" s="58"/>
      <c r="I68" s="13"/>
      <c r="J68" s="17"/>
      <c r="K68" s="13"/>
      <c r="L68" s="14"/>
      <c r="M68" s="14"/>
      <c r="N68" s="16"/>
      <c r="O68" s="58"/>
      <c r="P68" s="55"/>
      <c r="Q68" s="312">
        <f t="shared" si="15"/>
        <v>0</v>
      </c>
      <c r="R68" s="250" t="str">
        <f t="shared" si="9"/>
        <v xml:space="preserve"> </v>
      </c>
    </row>
    <row r="69" spans="1:18" ht="13.5" thickBot="1" x14ac:dyDescent="0.25">
      <c r="A69" s="120">
        <v>15</v>
      </c>
      <c r="B69" s="121">
        <f t="shared" si="12"/>
        <v>0</v>
      </c>
      <c r="C69" s="299">
        <f t="shared" si="14"/>
        <v>0</v>
      </c>
      <c r="D69" s="334">
        <f t="shared" si="13"/>
        <v>0</v>
      </c>
      <c r="E69" s="71"/>
      <c r="F69" s="43"/>
      <c r="G69" s="44"/>
      <c r="H69" s="66"/>
      <c r="I69" s="69"/>
      <c r="J69" s="42"/>
      <c r="K69" s="43"/>
      <c r="L69" s="45"/>
      <c r="M69" s="45"/>
      <c r="N69" s="46"/>
      <c r="O69" s="59"/>
      <c r="P69" s="56"/>
      <c r="Q69" s="313">
        <f t="shared" si="15"/>
        <v>0</v>
      </c>
      <c r="R69" s="250" t="str">
        <f t="shared" si="9"/>
        <v xml:space="preserve"> </v>
      </c>
    </row>
    <row r="70" spans="1:18" s="122" customFormat="1" ht="13.5" thickBot="1" x14ac:dyDescent="0.25">
      <c r="B70" s="121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4" t="str">
        <f t="shared" si="9"/>
        <v xml:space="preserve"> </v>
      </c>
    </row>
    <row r="71" spans="1:18" s="122" customFormat="1" ht="13.5" thickBot="1" x14ac:dyDescent="0.25">
      <c r="B71" s="126" t="s">
        <v>31</v>
      </c>
      <c r="C71" s="127"/>
      <c r="D71" s="128">
        <f>SUM(D55:D69)</f>
        <v>0</v>
      </c>
      <c r="E71" s="125">
        <f>SUM(E55:E69)</f>
        <v>0</v>
      </c>
      <c r="F71" s="125">
        <f>SUM(F55:F69)</f>
        <v>0</v>
      </c>
      <c r="G71" s="125">
        <f>SUM(G55:G69)</f>
        <v>0</v>
      </c>
      <c r="H71" s="125">
        <f t="shared" ref="H71:Q71" si="16">SUM(H55:H69)</f>
        <v>0</v>
      </c>
      <c r="I71" s="125">
        <f t="shared" si="16"/>
        <v>0</v>
      </c>
      <c r="J71" s="125">
        <f t="shared" si="16"/>
        <v>0</v>
      </c>
      <c r="K71" s="125">
        <f t="shared" si="16"/>
        <v>0</v>
      </c>
      <c r="L71" s="125">
        <f t="shared" si="16"/>
        <v>0</v>
      </c>
      <c r="M71" s="125">
        <f t="shared" si="16"/>
        <v>0</v>
      </c>
      <c r="N71" s="125">
        <f t="shared" si="16"/>
        <v>0</v>
      </c>
      <c r="O71" s="125">
        <f t="shared" si="16"/>
        <v>0</v>
      </c>
      <c r="P71" s="125">
        <f t="shared" si="16"/>
        <v>0</v>
      </c>
      <c r="Q71" s="125">
        <f t="shared" si="16"/>
        <v>0</v>
      </c>
      <c r="R71" s="124" t="str">
        <f t="shared" si="9"/>
        <v xml:space="preserve"> </v>
      </c>
    </row>
    <row r="72" spans="1:18" s="122" customFormat="1" ht="13.5" thickBot="1" x14ac:dyDescent="0.25">
      <c r="B72" s="121"/>
      <c r="D72" s="123"/>
      <c r="E72" s="123"/>
      <c r="F72" s="123"/>
      <c r="G72" s="406" t="str">
        <f>IF(G71=M71," ","POVEČANJE IN ZMANJŠANJE NI USKLAJENO!")</f>
        <v xml:space="preserve"> </v>
      </c>
      <c r="H72" s="407"/>
      <c r="I72" s="407"/>
      <c r="J72" s="407"/>
      <c r="K72" s="407"/>
      <c r="L72" s="407"/>
      <c r="M72" s="408"/>
      <c r="N72" s="123"/>
      <c r="O72" s="123"/>
      <c r="P72" s="123"/>
      <c r="Q72" s="123"/>
      <c r="R72" s="124" t="str">
        <f t="shared" si="9"/>
        <v xml:space="preserve"> </v>
      </c>
    </row>
    <row r="73" spans="1:18" s="122" customFormat="1" x14ac:dyDescent="0.2">
      <c r="A73" s="120"/>
      <c r="B73" s="121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124" t="str">
        <f t="shared" si="9"/>
        <v xml:space="preserve"> </v>
      </c>
    </row>
    <row r="74" spans="1:18" s="122" customFormat="1" ht="15.75" x14ac:dyDescent="0.25">
      <c r="A74" s="120"/>
      <c r="B74" s="121"/>
      <c r="D74" s="198" t="s">
        <v>24</v>
      </c>
      <c r="E74" s="37">
        <f>+E50</f>
        <v>0</v>
      </c>
      <c r="F74" s="37"/>
      <c r="G74" s="37"/>
      <c r="H74" s="37"/>
      <c r="I74" s="37"/>
      <c r="J74" s="37"/>
      <c r="K74" s="37"/>
      <c r="L74" s="198"/>
      <c r="M74" s="198" t="s">
        <v>15</v>
      </c>
      <c r="N74" s="198"/>
      <c r="O74" s="198"/>
      <c r="P74" s="198"/>
      <c r="Q74" s="151">
        <f>+'seznam za gibanje'!D7</f>
        <v>2024</v>
      </c>
      <c r="R74" s="124" t="str">
        <f t="shared" si="9"/>
        <v xml:space="preserve"> </v>
      </c>
    </row>
    <row r="75" spans="1:18" s="122" customFormat="1" x14ac:dyDescent="0.2">
      <c r="B75" s="121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124" t="str">
        <f t="shared" si="9"/>
        <v xml:space="preserve"> </v>
      </c>
    </row>
    <row r="76" spans="1:18" s="122" customFormat="1" ht="15.75" x14ac:dyDescent="0.25">
      <c r="B76" s="121"/>
      <c r="D76" s="199" t="s">
        <v>25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124" t="str">
        <f t="shared" si="9"/>
        <v xml:space="preserve"> </v>
      </c>
    </row>
    <row r="77" spans="1:18" s="122" customFormat="1" ht="13.5" thickBot="1" x14ac:dyDescent="0.25">
      <c r="B77" s="121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124" t="str">
        <f t="shared" si="9"/>
        <v xml:space="preserve"> </v>
      </c>
    </row>
    <row r="78" spans="1:18" s="122" customFormat="1" ht="51.75" thickBot="1" x14ac:dyDescent="0.25">
      <c r="A78" s="202" t="str">
        <f>A6</f>
        <v>Zap. št.:</v>
      </c>
      <c r="B78" s="202" t="str">
        <f>B6</f>
        <v>Kategorija živali</v>
      </c>
      <c r="C78" s="298" t="str">
        <f>C6</f>
        <v>L/K</v>
      </c>
      <c r="D78" s="304" t="str">
        <f t="shared" ref="D78:Q78" si="17">D6</f>
        <v>Začetno stanje</v>
      </c>
      <c r="E78" s="304" t="str">
        <f t="shared" si="17"/>
        <v>Kupljeni
+</v>
      </c>
      <c r="F78" s="304" t="str">
        <f t="shared" si="17"/>
        <v>Rojeni
+</v>
      </c>
      <c r="G78" s="317" t="str">
        <f t="shared" si="17"/>
        <v>Ostalo povečanje
+</v>
      </c>
      <c r="H78" s="318" t="str">
        <f t="shared" si="17"/>
        <v>Prodano za nadaljno rejo
-</v>
      </c>
      <c r="I78" s="304" t="str">
        <f t="shared" si="17"/>
        <v>Prodano za zakol
-</v>
      </c>
      <c r="J78" s="304" t="str">
        <f t="shared" si="17"/>
        <v>Turistična dejavnost
-</v>
      </c>
      <c r="K78" s="304" t="str">
        <f t="shared" si="17"/>
        <v>Poraba v gospodinjstvu
-</v>
      </c>
      <c r="L78" s="304" t="str">
        <f t="shared" si="17"/>
        <v>Predelava
(dod. dej.)
-</v>
      </c>
      <c r="M78" s="304" t="str">
        <f t="shared" si="17"/>
        <v>Ostalo zmanjšanje
-</v>
      </c>
      <c r="N78" s="317" t="str">
        <f t="shared" si="17"/>
        <v>Pogin
-</v>
      </c>
      <c r="O78" s="318" t="str">
        <f t="shared" si="17"/>
        <v>Na pašo na drug KMG-MID
-</v>
      </c>
      <c r="P78" s="304" t="str">
        <f t="shared" si="17"/>
        <v>S paše drugega KMG-MIDa
+</v>
      </c>
      <c r="Q78" s="314" t="str">
        <f t="shared" si="17"/>
        <v>Končno stanje</v>
      </c>
      <c r="R78" s="124" t="str">
        <f t="shared" si="9"/>
        <v xml:space="preserve"> </v>
      </c>
    </row>
    <row r="79" spans="1:18" x14ac:dyDescent="0.2">
      <c r="A79" s="120">
        <v>1</v>
      </c>
      <c r="B79" s="121">
        <f t="shared" ref="B79:C93" si="18">+B55</f>
        <v>0</v>
      </c>
      <c r="C79" s="299">
        <f t="shared" si="18"/>
        <v>0</v>
      </c>
      <c r="D79" s="332">
        <f t="shared" ref="D79:D93" si="19">+Q55</f>
        <v>0</v>
      </c>
      <c r="E79" s="52"/>
      <c r="F79" s="20"/>
      <c r="G79" s="21"/>
      <c r="H79" s="67"/>
      <c r="I79" s="70"/>
      <c r="J79" s="19"/>
      <c r="K79" s="20"/>
      <c r="L79" s="22"/>
      <c r="M79" s="22"/>
      <c r="N79" s="24"/>
      <c r="O79" s="57"/>
      <c r="P79" s="53"/>
      <c r="Q79" s="312">
        <f>+D79+E79+F79+G79-H79-I79-J79-K79-L79-M79-N79-O79+P79</f>
        <v>0</v>
      </c>
      <c r="R79" s="250" t="str">
        <f t="shared" si="9"/>
        <v xml:space="preserve"> </v>
      </c>
    </row>
    <row r="80" spans="1:18" x14ac:dyDescent="0.2">
      <c r="A80" s="120">
        <v>2</v>
      </c>
      <c r="B80" s="121">
        <f t="shared" si="18"/>
        <v>0</v>
      </c>
      <c r="C80" s="299">
        <f t="shared" ref="C80:C93" si="20">+C56</f>
        <v>0</v>
      </c>
      <c r="D80" s="333">
        <f t="shared" si="19"/>
        <v>0</v>
      </c>
      <c r="E80" s="54"/>
      <c r="F80" s="13"/>
      <c r="G80" s="18"/>
      <c r="H80" s="58"/>
      <c r="I80" s="13"/>
      <c r="J80" s="17"/>
      <c r="K80" s="13"/>
      <c r="L80" s="14"/>
      <c r="M80" s="14"/>
      <c r="N80" s="16"/>
      <c r="O80" s="58"/>
      <c r="P80" s="55"/>
      <c r="Q80" s="312">
        <f t="shared" ref="Q80:Q93" si="21">+D80+E80+F80+G80-H80-I80-J80-K80-L80-M80-N80-O80+P80</f>
        <v>0</v>
      </c>
      <c r="R80" s="250" t="str">
        <f t="shared" si="9"/>
        <v xml:space="preserve"> </v>
      </c>
    </row>
    <row r="81" spans="1:18" x14ac:dyDescent="0.2">
      <c r="A81" s="120">
        <v>3</v>
      </c>
      <c r="B81" s="121">
        <f t="shared" si="18"/>
        <v>0</v>
      </c>
      <c r="C81" s="299">
        <f t="shared" si="20"/>
        <v>0</v>
      </c>
      <c r="D81" s="333">
        <f t="shared" si="19"/>
        <v>0</v>
      </c>
      <c r="E81" s="54"/>
      <c r="F81" s="13"/>
      <c r="G81" s="18"/>
      <c r="H81" s="58"/>
      <c r="I81" s="13"/>
      <c r="J81" s="17"/>
      <c r="K81" s="13"/>
      <c r="L81" s="14"/>
      <c r="M81" s="14"/>
      <c r="N81" s="16"/>
      <c r="O81" s="58"/>
      <c r="P81" s="55"/>
      <c r="Q81" s="312">
        <f t="shared" si="21"/>
        <v>0</v>
      </c>
      <c r="R81" s="250" t="str">
        <f t="shared" si="9"/>
        <v xml:space="preserve"> </v>
      </c>
    </row>
    <row r="82" spans="1:18" x14ac:dyDescent="0.2">
      <c r="A82" s="120">
        <v>4</v>
      </c>
      <c r="B82" s="121">
        <f t="shared" si="18"/>
        <v>0</v>
      </c>
      <c r="C82" s="299">
        <f t="shared" si="20"/>
        <v>0</v>
      </c>
      <c r="D82" s="333">
        <f t="shared" si="19"/>
        <v>0</v>
      </c>
      <c r="E82" s="54"/>
      <c r="F82" s="13"/>
      <c r="G82" s="18"/>
      <c r="H82" s="58"/>
      <c r="I82" s="13"/>
      <c r="J82" s="17"/>
      <c r="K82" s="13"/>
      <c r="L82" s="14"/>
      <c r="M82" s="14"/>
      <c r="N82" s="16"/>
      <c r="O82" s="58"/>
      <c r="P82" s="55"/>
      <c r="Q82" s="312">
        <f t="shared" si="21"/>
        <v>0</v>
      </c>
      <c r="R82" s="250" t="str">
        <f t="shared" si="9"/>
        <v xml:space="preserve"> </v>
      </c>
    </row>
    <row r="83" spans="1:18" x14ac:dyDescent="0.2">
      <c r="A83" s="120">
        <v>5</v>
      </c>
      <c r="B83" s="121">
        <f t="shared" si="18"/>
        <v>0</v>
      </c>
      <c r="C83" s="299">
        <f t="shared" si="20"/>
        <v>0</v>
      </c>
      <c r="D83" s="333">
        <f t="shared" si="19"/>
        <v>0</v>
      </c>
      <c r="E83" s="54"/>
      <c r="F83" s="13"/>
      <c r="G83" s="18"/>
      <c r="H83" s="58"/>
      <c r="I83" s="13"/>
      <c r="J83" s="17"/>
      <c r="K83" s="13"/>
      <c r="L83" s="14"/>
      <c r="M83" s="14"/>
      <c r="N83" s="16"/>
      <c r="O83" s="58"/>
      <c r="P83" s="55"/>
      <c r="Q83" s="312">
        <f t="shared" si="21"/>
        <v>0</v>
      </c>
      <c r="R83" s="250" t="str">
        <f t="shared" si="9"/>
        <v xml:space="preserve"> </v>
      </c>
    </row>
    <row r="84" spans="1:18" x14ac:dyDescent="0.2">
      <c r="A84" s="120">
        <v>6</v>
      </c>
      <c r="B84" s="121">
        <f t="shared" si="18"/>
        <v>0</v>
      </c>
      <c r="C84" s="299">
        <f t="shared" si="20"/>
        <v>0</v>
      </c>
      <c r="D84" s="333">
        <f t="shared" si="19"/>
        <v>0</v>
      </c>
      <c r="E84" s="54"/>
      <c r="F84" s="13"/>
      <c r="G84" s="18"/>
      <c r="H84" s="58"/>
      <c r="I84" s="13"/>
      <c r="J84" s="17"/>
      <c r="K84" s="13"/>
      <c r="L84" s="14"/>
      <c r="M84" s="14"/>
      <c r="N84" s="16"/>
      <c r="O84" s="58"/>
      <c r="P84" s="55"/>
      <c r="Q84" s="312">
        <f t="shared" si="21"/>
        <v>0</v>
      </c>
      <c r="R84" s="250" t="str">
        <f t="shared" si="9"/>
        <v xml:space="preserve"> </v>
      </c>
    </row>
    <row r="85" spans="1:18" x14ac:dyDescent="0.2">
      <c r="A85" s="120">
        <v>7</v>
      </c>
      <c r="B85" s="121">
        <f t="shared" si="18"/>
        <v>0</v>
      </c>
      <c r="C85" s="299">
        <f t="shared" si="20"/>
        <v>0</v>
      </c>
      <c r="D85" s="333">
        <f t="shared" si="19"/>
        <v>0</v>
      </c>
      <c r="E85" s="54"/>
      <c r="F85" s="13"/>
      <c r="G85" s="18"/>
      <c r="H85" s="58"/>
      <c r="I85" s="13"/>
      <c r="J85" s="17"/>
      <c r="K85" s="13"/>
      <c r="L85" s="14"/>
      <c r="M85" s="14"/>
      <c r="N85" s="16"/>
      <c r="O85" s="58"/>
      <c r="P85" s="55"/>
      <c r="Q85" s="312">
        <f t="shared" si="21"/>
        <v>0</v>
      </c>
      <c r="R85" s="250" t="str">
        <f t="shared" si="9"/>
        <v xml:space="preserve"> </v>
      </c>
    </row>
    <row r="86" spans="1:18" x14ac:dyDescent="0.2">
      <c r="A86" s="120">
        <v>8</v>
      </c>
      <c r="B86" s="121">
        <f t="shared" si="18"/>
        <v>0</v>
      </c>
      <c r="C86" s="299">
        <f t="shared" si="20"/>
        <v>0</v>
      </c>
      <c r="D86" s="333">
        <f t="shared" si="19"/>
        <v>0</v>
      </c>
      <c r="E86" s="54"/>
      <c r="F86" s="13"/>
      <c r="G86" s="18"/>
      <c r="H86" s="58"/>
      <c r="I86" s="13"/>
      <c r="J86" s="17"/>
      <c r="K86" s="13"/>
      <c r="L86" s="14"/>
      <c r="M86" s="14"/>
      <c r="N86" s="16"/>
      <c r="O86" s="58"/>
      <c r="P86" s="55"/>
      <c r="Q86" s="312">
        <f t="shared" si="21"/>
        <v>0</v>
      </c>
      <c r="R86" s="250" t="str">
        <f t="shared" si="9"/>
        <v xml:space="preserve"> </v>
      </c>
    </row>
    <row r="87" spans="1:18" x14ac:dyDescent="0.2">
      <c r="A87" s="120">
        <v>9</v>
      </c>
      <c r="B87" s="121">
        <f t="shared" si="18"/>
        <v>0</v>
      </c>
      <c r="C87" s="299">
        <f t="shared" si="20"/>
        <v>0</v>
      </c>
      <c r="D87" s="333">
        <f t="shared" si="19"/>
        <v>0</v>
      </c>
      <c r="E87" s="54"/>
      <c r="F87" s="13"/>
      <c r="G87" s="18"/>
      <c r="H87" s="58"/>
      <c r="I87" s="13"/>
      <c r="J87" s="17"/>
      <c r="K87" s="13"/>
      <c r="L87" s="14"/>
      <c r="M87" s="14"/>
      <c r="N87" s="16"/>
      <c r="O87" s="58"/>
      <c r="P87" s="55"/>
      <c r="Q87" s="312">
        <f t="shared" si="21"/>
        <v>0</v>
      </c>
      <c r="R87" s="250" t="str">
        <f t="shared" si="9"/>
        <v xml:space="preserve"> </v>
      </c>
    </row>
    <row r="88" spans="1:18" x14ac:dyDescent="0.2">
      <c r="A88" s="120">
        <v>10</v>
      </c>
      <c r="B88" s="121">
        <f t="shared" si="18"/>
        <v>0</v>
      </c>
      <c r="C88" s="299">
        <f t="shared" si="20"/>
        <v>0</v>
      </c>
      <c r="D88" s="333">
        <f t="shared" si="19"/>
        <v>0</v>
      </c>
      <c r="E88" s="54"/>
      <c r="F88" s="13"/>
      <c r="G88" s="18"/>
      <c r="H88" s="58"/>
      <c r="I88" s="13"/>
      <c r="J88" s="17"/>
      <c r="K88" s="13"/>
      <c r="L88" s="14"/>
      <c r="M88" s="14"/>
      <c r="N88" s="16"/>
      <c r="O88" s="58"/>
      <c r="P88" s="55"/>
      <c r="Q88" s="312">
        <f t="shared" si="21"/>
        <v>0</v>
      </c>
      <c r="R88" s="250" t="str">
        <f t="shared" si="9"/>
        <v xml:space="preserve"> </v>
      </c>
    </row>
    <row r="89" spans="1:18" x14ac:dyDescent="0.2">
      <c r="A89" s="120">
        <v>11</v>
      </c>
      <c r="B89" s="121">
        <f t="shared" si="18"/>
        <v>0</v>
      </c>
      <c r="C89" s="299">
        <f t="shared" si="20"/>
        <v>0</v>
      </c>
      <c r="D89" s="333">
        <f t="shared" si="19"/>
        <v>0</v>
      </c>
      <c r="E89" s="54"/>
      <c r="F89" s="13"/>
      <c r="G89" s="18"/>
      <c r="H89" s="58"/>
      <c r="I89" s="13"/>
      <c r="J89" s="17"/>
      <c r="K89" s="13"/>
      <c r="L89" s="14"/>
      <c r="M89" s="14"/>
      <c r="N89" s="16"/>
      <c r="O89" s="58"/>
      <c r="P89" s="55"/>
      <c r="Q89" s="312">
        <f t="shared" si="21"/>
        <v>0</v>
      </c>
      <c r="R89" s="250" t="str">
        <f t="shared" si="9"/>
        <v xml:space="preserve"> </v>
      </c>
    </row>
    <row r="90" spans="1:18" x14ac:dyDescent="0.2">
      <c r="A90" s="120">
        <v>12</v>
      </c>
      <c r="B90" s="121">
        <f t="shared" si="18"/>
        <v>0</v>
      </c>
      <c r="C90" s="299">
        <f t="shared" si="20"/>
        <v>0</v>
      </c>
      <c r="D90" s="333">
        <f t="shared" si="19"/>
        <v>0</v>
      </c>
      <c r="E90" s="54"/>
      <c r="F90" s="13"/>
      <c r="G90" s="18"/>
      <c r="H90" s="58"/>
      <c r="I90" s="13"/>
      <c r="J90" s="17"/>
      <c r="K90" s="13"/>
      <c r="L90" s="14"/>
      <c r="M90" s="14"/>
      <c r="N90" s="16"/>
      <c r="O90" s="58"/>
      <c r="P90" s="55"/>
      <c r="Q90" s="312">
        <f t="shared" si="21"/>
        <v>0</v>
      </c>
      <c r="R90" s="250" t="str">
        <f t="shared" si="9"/>
        <v xml:space="preserve"> </v>
      </c>
    </row>
    <row r="91" spans="1:18" x14ac:dyDescent="0.2">
      <c r="A91" s="120">
        <v>13</v>
      </c>
      <c r="B91" s="121">
        <f t="shared" si="18"/>
        <v>0</v>
      </c>
      <c r="C91" s="299">
        <f t="shared" si="20"/>
        <v>0</v>
      </c>
      <c r="D91" s="333">
        <f t="shared" si="19"/>
        <v>0</v>
      </c>
      <c r="E91" s="54"/>
      <c r="F91" s="13"/>
      <c r="G91" s="18"/>
      <c r="H91" s="58"/>
      <c r="I91" s="13"/>
      <c r="J91" s="17"/>
      <c r="K91" s="13"/>
      <c r="L91" s="14"/>
      <c r="M91" s="14"/>
      <c r="N91" s="16"/>
      <c r="O91" s="58"/>
      <c r="P91" s="55"/>
      <c r="Q91" s="312">
        <f t="shared" si="21"/>
        <v>0</v>
      </c>
      <c r="R91" s="250" t="str">
        <f t="shared" si="9"/>
        <v xml:space="preserve"> </v>
      </c>
    </row>
    <row r="92" spans="1:18" x14ac:dyDescent="0.2">
      <c r="A92" s="120">
        <v>14</v>
      </c>
      <c r="B92" s="121">
        <f t="shared" si="18"/>
        <v>0</v>
      </c>
      <c r="C92" s="299">
        <f t="shared" si="20"/>
        <v>0</v>
      </c>
      <c r="D92" s="333">
        <f t="shared" si="19"/>
        <v>0</v>
      </c>
      <c r="E92" s="54"/>
      <c r="F92" s="13"/>
      <c r="G92" s="18"/>
      <c r="H92" s="58"/>
      <c r="I92" s="13"/>
      <c r="J92" s="17"/>
      <c r="K92" s="13"/>
      <c r="L92" s="14"/>
      <c r="M92" s="14"/>
      <c r="N92" s="16"/>
      <c r="O92" s="58"/>
      <c r="P92" s="55"/>
      <c r="Q92" s="312">
        <f t="shared" si="21"/>
        <v>0</v>
      </c>
      <c r="R92" s="250" t="str">
        <f t="shared" si="9"/>
        <v xml:space="preserve"> </v>
      </c>
    </row>
    <row r="93" spans="1:18" ht="13.5" thickBot="1" x14ac:dyDescent="0.25">
      <c r="A93" s="120">
        <v>15</v>
      </c>
      <c r="B93" s="121">
        <f t="shared" si="18"/>
        <v>0</v>
      </c>
      <c r="C93" s="299">
        <f t="shared" si="20"/>
        <v>0</v>
      </c>
      <c r="D93" s="334">
        <f t="shared" si="19"/>
        <v>0</v>
      </c>
      <c r="E93" s="71"/>
      <c r="F93" s="43"/>
      <c r="G93" s="44"/>
      <c r="H93" s="66"/>
      <c r="I93" s="69"/>
      <c r="J93" s="42"/>
      <c r="K93" s="43"/>
      <c r="L93" s="45"/>
      <c r="M93" s="45"/>
      <c r="N93" s="46"/>
      <c r="O93" s="59"/>
      <c r="P93" s="56"/>
      <c r="Q93" s="313">
        <f t="shared" si="21"/>
        <v>0</v>
      </c>
      <c r="R93" s="250" t="str">
        <f t="shared" si="9"/>
        <v xml:space="preserve"> </v>
      </c>
    </row>
    <row r="94" spans="1:18" s="122" customFormat="1" ht="13.5" thickBot="1" x14ac:dyDescent="0.25">
      <c r="B94" s="121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4" t="str">
        <f t="shared" si="9"/>
        <v xml:space="preserve"> </v>
      </c>
    </row>
    <row r="95" spans="1:18" s="122" customFormat="1" ht="13.5" thickBot="1" x14ac:dyDescent="0.25">
      <c r="B95" s="126" t="s">
        <v>31</v>
      </c>
      <c r="C95" s="127"/>
      <c r="D95" s="128">
        <f>SUM(D79:D93)</f>
        <v>0</v>
      </c>
      <c r="E95" s="125">
        <f>SUM(E79:E93)</f>
        <v>0</v>
      </c>
      <c r="F95" s="125">
        <f>SUM(F79:F93)</f>
        <v>0</v>
      </c>
      <c r="G95" s="125">
        <f>SUM(G79:G93)</f>
        <v>0</v>
      </c>
      <c r="H95" s="125">
        <f t="shared" ref="H95:Q95" si="22">SUM(H79:H93)</f>
        <v>0</v>
      </c>
      <c r="I95" s="125">
        <f t="shared" si="22"/>
        <v>0</v>
      </c>
      <c r="J95" s="125">
        <f t="shared" si="22"/>
        <v>0</v>
      </c>
      <c r="K95" s="125">
        <f t="shared" si="22"/>
        <v>0</v>
      </c>
      <c r="L95" s="125">
        <f t="shared" si="22"/>
        <v>0</v>
      </c>
      <c r="M95" s="125">
        <f t="shared" si="22"/>
        <v>0</v>
      </c>
      <c r="N95" s="125">
        <f t="shared" si="22"/>
        <v>0</v>
      </c>
      <c r="O95" s="125">
        <f t="shared" si="22"/>
        <v>0</v>
      </c>
      <c r="P95" s="125">
        <f t="shared" si="22"/>
        <v>0</v>
      </c>
      <c r="Q95" s="125">
        <f t="shared" si="22"/>
        <v>0</v>
      </c>
      <c r="R95" s="124" t="str">
        <f t="shared" si="9"/>
        <v xml:space="preserve"> </v>
      </c>
    </row>
    <row r="96" spans="1:18" s="122" customFormat="1" ht="13.5" thickBot="1" x14ac:dyDescent="0.25">
      <c r="B96" s="121"/>
      <c r="D96" s="123"/>
      <c r="E96" s="123"/>
      <c r="F96" s="123"/>
      <c r="G96" s="406" t="str">
        <f>IF(G95=M95," ","POVEČANJE IN ZMANJŠANJE NI USKLAJENO!")</f>
        <v xml:space="preserve"> </v>
      </c>
      <c r="H96" s="407"/>
      <c r="I96" s="407"/>
      <c r="J96" s="407"/>
      <c r="K96" s="407"/>
      <c r="L96" s="407"/>
      <c r="M96" s="408"/>
      <c r="N96" s="123"/>
      <c r="O96" s="123"/>
      <c r="P96" s="123"/>
      <c r="Q96" s="123"/>
      <c r="R96" s="124" t="str">
        <f t="shared" si="9"/>
        <v xml:space="preserve"> </v>
      </c>
    </row>
    <row r="97" spans="1:18" s="122" customFormat="1" x14ac:dyDescent="0.2">
      <c r="A97" s="120"/>
      <c r="B97" s="121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24" t="str">
        <f t="shared" si="9"/>
        <v xml:space="preserve"> </v>
      </c>
    </row>
    <row r="98" spans="1:18" s="122" customFormat="1" ht="15.75" x14ac:dyDescent="0.25">
      <c r="A98" s="120"/>
      <c r="B98" s="121"/>
      <c r="D98" s="198" t="s">
        <v>24</v>
      </c>
      <c r="E98" s="37">
        <f>+E74</f>
        <v>0</v>
      </c>
      <c r="F98" s="37"/>
      <c r="G98" s="37"/>
      <c r="H98" s="37"/>
      <c r="I98" s="37"/>
      <c r="J98" s="37"/>
      <c r="K98" s="37"/>
      <c r="L98" s="198"/>
      <c r="M98" s="198" t="s">
        <v>16</v>
      </c>
      <c r="N98" s="198"/>
      <c r="O98" s="198"/>
      <c r="P98" s="198"/>
      <c r="Q98" s="151">
        <f>+'seznam za gibanje'!D7</f>
        <v>2024</v>
      </c>
      <c r="R98" s="124" t="str">
        <f t="shared" si="9"/>
        <v xml:space="preserve"> </v>
      </c>
    </row>
    <row r="99" spans="1:18" s="122" customFormat="1" x14ac:dyDescent="0.2">
      <c r="B99" s="121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124" t="str">
        <f t="shared" si="9"/>
        <v xml:space="preserve"> </v>
      </c>
    </row>
    <row r="100" spans="1:18" s="122" customFormat="1" ht="15.75" x14ac:dyDescent="0.25">
      <c r="B100" s="121"/>
      <c r="D100" s="199" t="s">
        <v>25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124" t="str">
        <f t="shared" si="9"/>
        <v xml:space="preserve"> </v>
      </c>
    </row>
    <row r="101" spans="1:18" s="122" customFormat="1" ht="13.5" thickBot="1" x14ac:dyDescent="0.25">
      <c r="B101" s="121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124" t="str">
        <f t="shared" si="9"/>
        <v xml:space="preserve"> </v>
      </c>
    </row>
    <row r="102" spans="1:18" s="122" customFormat="1" ht="51.75" thickBot="1" x14ac:dyDescent="0.25">
      <c r="A102" s="202" t="str">
        <f>A6</f>
        <v>Zap. št.:</v>
      </c>
      <c r="B102" s="202" t="str">
        <f>B6</f>
        <v>Kategorija živali</v>
      </c>
      <c r="C102" s="298" t="str">
        <f>C6</f>
        <v>L/K</v>
      </c>
      <c r="D102" s="304" t="str">
        <f t="shared" ref="D102:Q102" si="23">D6</f>
        <v>Začetno stanje</v>
      </c>
      <c r="E102" s="304" t="str">
        <f t="shared" si="23"/>
        <v>Kupljeni
+</v>
      </c>
      <c r="F102" s="304" t="str">
        <f t="shared" si="23"/>
        <v>Rojeni
+</v>
      </c>
      <c r="G102" s="317" t="str">
        <f t="shared" si="23"/>
        <v>Ostalo povečanje
+</v>
      </c>
      <c r="H102" s="318" t="str">
        <f t="shared" si="23"/>
        <v>Prodano za nadaljno rejo
-</v>
      </c>
      <c r="I102" s="304" t="str">
        <f t="shared" si="23"/>
        <v>Prodano za zakol
-</v>
      </c>
      <c r="J102" s="304" t="str">
        <f t="shared" si="23"/>
        <v>Turistična dejavnost
-</v>
      </c>
      <c r="K102" s="304" t="str">
        <f t="shared" si="23"/>
        <v>Poraba v gospodinjstvu
-</v>
      </c>
      <c r="L102" s="304" t="str">
        <f t="shared" si="23"/>
        <v>Predelava
(dod. dej.)
-</v>
      </c>
      <c r="M102" s="304" t="str">
        <f t="shared" si="23"/>
        <v>Ostalo zmanjšanje
-</v>
      </c>
      <c r="N102" s="317" t="str">
        <f t="shared" si="23"/>
        <v>Pogin
-</v>
      </c>
      <c r="O102" s="318" t="str">
        <f t="shared" si="23"/>
        <v>Na pašo na drug KMG-MID
-</v>
      </c>
      <c r="P102" s="304" t="str">
        <f t="shared" si="23"/>
        <v>S paše drugega KMG-MIDa
+</v>
      </c>
      <c r="Q102" s="314" t="str">
        <f t="shared" si="23"/>
        <v>Končno stanje</v>
      </c>
      <c r="R102" s="124" t="str">
        <f t="shared" si="9"/>
        <v xml:space="preserve"> </v>
      </c>
    </row>
    <row r="103" spans="1:18" x14ac:dyDescent="0.2">
      <c r="A103" s="120">
        <v>1</v>
      </c>
      <c r="B103" s="121">
        <f t="shared" ref="B103:C117" si="24">+B79</f>
        <v>0</v>
      </c>
      <c r="C103" s="299">
        <f t="shared" si="24"/>
        <v>0</v>
      </c>
      <c r="D103" s="332">
        <f t="shared" ref="D103:D117" si="25">+Q79</f>
        <v>0</v>
      </c>
      <c r="E103" s="52"/>
      <c r="F103" s="20"/>
      <c r="G103" s="21"/>
      <c r="H103" s="67"/>
      <c r="I103" s="70"/>
      <c r="J103" s="19"/>
      <c r="K103" s="20"/>
      <c r="L103" s="22"/>
      <c r="M103" s="22"/>
      <c r="N103" s="24"/>
      <c r="O103" s="57"/>
      <c r="P103" s="53"/>
      <c r="Q103" s="312">
        <f>+D103+E103+F103+G103-H103-I103-J103-K103-L103-M103-N103-O103+P103</f>
        <v>0</v>
      </c>
      <c r="R103" s="250" t="str">
        <f t="shared" si="9"/>
        <v xml:space="preserve"> </v>
      </c>
    </row>
    <row r="104" spans="1:18" x14ac:dyDescent="0.2">
      <c r="A104" s="120">
        <v>2</v>
      </c>
      <c r="B104" s="121">
        <f t="shared" si="24"/>
        <v>0</v>
      </c>
      <c r="C104" s="299">
        <f t="shared" ref="C104:C117" si="26">+C80</f>
        <v>0</v>
      </c>
      <c r="D104" s="333">
        <f t="shared" si="25"/>
        <v>0</v>
      </c>
      <c r="E104" s="54"/>
      <c r="F104" s="13"/>
      <c r="G104" s="18"/>
      <c r="H104" s="58"/>
      <c r="I104" s="13"/>
      <c r="J104" s="17"/>
      <c r="K104" s="13"/>
      <c r="L104" s="14"/>
      <c r="M104" s="14"/>
      <c r="N104" s="16"/>
      <c r="O104" s="58"/>
      <c r="P104" s="55"/>
      <c r="Q104" s="312">
        <f>+D104+E104+F104+G104-H104-I104-J104-K104-L104-M104-N104-O104+P104</f>
        <v>0</v>
      </c>
      <c r="R104" s="250" t="str">
        <f t="shared" si="9"/>
        <v xml:space="preserve"> </v>
      </c>
    </row>
    <row r="105" spans="1:18" x14ac:dyDescent="0.2">
      <c r="A105" s="120">
        <v>3</v>
      </c>
      <c r="B105" s="121">
        <f t="shared" si="24"/>
        <v>0</v>
      </c>
      <c r="C105" s="299">
        <f t="shared" si="26"/>
        <v>0</v>
      </c>
      <c r="D105" s="333">
        <f t="shared" si="25"/>
        <v>0</v>
      </c>
      <c r="E105" s="54"/>
      <c r="F105" s="13"/>
      <c r="G105" s="18"/>
      <c r="H105" s="58"/>
      <c r="I105" s="13"/>
      <c r="J105" s="17"/>
      <c r="K105" s="13"/>
      <c r="L105" s="14"/>
      <c r="M105" s="14"/>
      <c r="N105" s="16"/>
      <c r="O105" s="58"/>
      <c r="P105" s="55"/>
      <c r="Q105" s="312">
        <f t="shared" ref="Q105:Q116" si="27">+D105+E105+F105+G105-H105-I105-J105-K105-L105-M105-N105-O105+P105</f>
        <v>0</v>
      </c>
      <c r="R105" s="250" t="str">
        <f t="shared" si="9"/>
        <v xml:space="preserve"> </v>
      </c>
    </row>
    <row r="106" spans="1:18" x14ac:dyDescent="0.2">
      <c r="A106" s="120">
        <v>4</v>
      </c>
      <c r="B106" s="121">
        <f t="shared" si="24"/>
        <v>0</v>
      </c>
      <c r="C106" s="299">
        <f t="shared" si="26"/>
        <v>0</v>
      </c>
      <c r="D106" s="333">
        <f t="shared" si="25"/>
        <v>0</v>
      </c>
      <c r="E106" s="54"/>
      <c r="F106" s="13"/>
      <c r="G106" s="18"/>
      <c r="H106" s="58"/>
      <c r="I106" s="13"/>
      <c r="J106" s="17"/>
      <c r="K106" s="13"/>
      <c r="L106" s="14"/>
      <c r="M106" s="14"/>
      <c r="N106" s="16"/>
      <c r="O106" s="58"/>
      <c r="P106" s="55"/>
      <c r="Q106" s="312">
        <f t="shared" si="27"/>
        <v>0</v>
      </c>
      <c r="R106" s="250" t="str">
        <f t="shared" si="9"/>
        <v xml:space="preserve"> </v>
      </c>
    </row>
    <row r="107" spans="1:18" x14ac:dyDescent="0.2">
      <c r="A107" s="120">
        <v>5</v>
      </c>
      <c r="B107" s="121">
        <f t="shared" si="24"/>
        <v>0</v>
      </c>
      <c r="C107" s="299">
        <f t="shared" si="26"/>
        <v>0</v>
      </c>
      <c r="D107" s="333">
        <f t="shared" si="25"/>
        <v>0</v>
      </c>
      <c r="E107" s="54"/>
      <c r="F107" s="13"/>
      <c r="G107" s="18"/>
      <c r="H107" s="58"/>
      <c r="I107" s="13"/>
      <c r="J107" s="17"/>
      <c r="K107" s="13"/>
      <c r="L107" s="14"/>
      <c r="M107" s="14"/>
      <c r="N107" s="16"/>
      <c r="O107" s="58"/>
      <c r="P107" s="55"/>
      <c r="Q107" s="312">
        <f t="shared" si="27"/>
        <v>0</v>
      </c>
      <c r="R107" s="250" t="str">
        <f t="shared" si="9"/>
        <v xml:space="preserve"> </v>
      </c>
    </row>
    <row r="108" spans="1:18" x14ac:dyDescent="0.2">
      <c r="A108" s="120">
        <v>6</v>
      </c>
      <c r="B108" s="121">
        <f t="shared" si="24"/>
        <v>0</v>
      </c>
      <c r="C108" s="299">
        <f t="shared" si="26"/>
        <v>0</v>
      </c>
      <c r="D108" s="333">
        <f t="shared" si="25"/>
        <v>0</v>
      </c>
      <c r="E108" s="54"/>
      <c r="F108" s="13"/>
      <c r="G108" s="18"/>
      <c r="H108" s="58"/>
      <c r="I108" s="13"/>
      <c r="J108" s="17"/>
      <c r="K108" s="13"/>
      <c r="L108" s="14"/>
      <c r="M108" s="14"/>
      <c r="N108" s="16"/>
      <c r="O108" s="58"/>
      <c r="P108" s="55"/>
      <c r="Q108" s="312">
        <f t="shared" si="27"/>
        <v>0</v>
      </c>
      <c r="R108" s="250" t="str">
        <f t="shared" si="9"/>
        <v xml:space="preserve"> </v>
      </c>
    </row>
    <row r="109" spans="1:18" x14ac:dyDescent="0.2">
      <c r="A109" s="120">
        <v>7</v>
      </c>
      <c r="B109" s="121">
        <f t="shared" si="24"/>
        <v>0</v>
      </c>
      <c r="C109" s="299">
        <f t="shared" si="26"/>
        <v>0</v>
      </c>
      <c r="D109" s="333">
        <f t="shared" si="25"/>
        <v>0</v>
      </c>
      <c r="E109" s="54"/>
      <c r="F109" s="13"/>
      <c r="G109" s="18"/>
      <c r="H109" s="58"/>
      <c r="I109" s="13"/>
      <c r="J109" s="17"/>
      <c r="K109" s="13"/>
      <c r="L109" s="14"/>
      <c r="M109" s="14"/>
      <c r="N109" s="16"/>
      <c r="O109" s="58"/>
      <c r="P109" s="55"/>
      <c r="Q109" s="312">
        <f t="shared" si="27"/>
        <v>0</v>
      </c>
      <c r="R109" s="250" t="str">
        <f t="shared" si="9"/>
        <v xml:space="preserve"> </v>
      </c>
    </row>
    <row r="110" spans="1:18" x14ac:dyDescent="0.2">
      <c r="A110" s="120">
        <v>8</v>
      </c>
      <c r="B110" s="121">
        <f t="shared" si="24"/>
        <v>0</v>
      </c>
      <c r="C110" s="299">
        <f t="shared" si="26"/>
        <v>0</v>
      </c>
      <c r="D110" s="333">
        <f t="shared" si="25"/>
        <v>0</v>
      </c>
      <c r="E110" s="54"/>
      <c r="F110" s="13"/>
      <c r="G110" s="18"/>
      <c r="H110" s="58"/>
      <c r="I110" s="13"/>
      <c r="J110" s="17"/>
      <c r="K110" s="13"/>
      <c r="L110" s="14"/>
      <c r="M110" s="14"/>
      <c r="N110" s="16"/>
      <c r="O110" s="58"/>
      <c r="P110" s="55"/>
      <c r="Q110" s="312">
        <f t="shared" si="27"/>
        <v>0</v>
      </c>
      <c r="R110" s="250" t="str">
        <f t="shared" ref="R110:R173" si="28">IF(Q110&lt;0, "KONČNO STANJE NE SME BITI MANJŠE OD 0 !!!", " ")</f>
        <v xml:space="preserve"> </v>
      </c>
    </row>
    <row r="111" spans="1:18" x14ac:dyDescent="0.2">
      <c r="A111" s="120">
        <v>9</v>
      </c>
      <c r="B111" s="121">
        <f t="shared" si="24"/>
        <v>0</v>
      </c>
      <c r="C111" s="299">
        <f t="shared" si="26"/>
        <v>0</v>
      </c>
      <c r="D111" s="333">
        <f t="shared" si="25"/>
        <v>0</v>
      </c>
      <c r="E111" s="54"/>
      <c r="F111" s="13"/>
      <c r="G111" s="18"/>
      <c r="H111" s="58"/>
      <c r="I111" s="13"/>
      <c r="J111" s="17"/>
      <c r="K111" s="13"/>
      <c r="L111" s="14"/>
      <c r="M111" s="14"/>
      <c r="N111" s="16"/>
      <c r="O111" s="58"/>
      <c r="P111" s="55"/>
      <c r="Q111" s="312">
        <f t="shared" si="27"/>
        <v>0</v>
      </c>
      <c r="R111" s="250" t="str">
        <f t="shared" si="28"/>
        <v xml:space="preserve"> </v>
      </c>
    </row>
    <row r="112" spans="1:18" x14ac:dyDescent="0.2">
      <c r="A112" s="120">
        <v>10</v>
      </c>
      <c r="B112" s="121">
        <f t="shared" si="24"/>
        <v>0</v>
      </c>
      <c r="C112" s="299">
        <f t="shared" si="26"/>
        <v>0</v>
      </c>
      <c r="D112" s="333">
        <f t="shared" si="25"/>
        <v>0</v>
      </c>
      <c r="E112" s="54"/>
      <c r="F112" s="13"/>
      <c r="G112" s="18"/>
      <c r="H112" s="58"/>
      <c r="I112" s="13"/>
      <c r="J112" s="17"/>
      <c r="K112" s="13"/>
      <c r="L112" s="14"/>
      <c r="M112" s="14"/>
      <c r="N112" s="16"/>
      <c r="O112" s="58"/>
      <c r="P112" s="55"/>
      <c r="Q112" s="312">
        <f t="shared" si="27"/>
        <v>0</v>
      </c>
      <c r="R112" s="250" t="str">
        <f t="shared" si="28"/>
        <v xml:space="preserve"> </v>
      </c>
    </row>
    <row r="113" spans="1:18" x14ac:dyDescent="0.2">
      <c r="A113" s="120">
        <v>11</v>
      </c>
      <c r="B113" s="121">
        <f t="shared" si="24"/>
        <v>0</v>
      </c>
      <c r="C113" s="299">
        <f t="shared" si="26"/>
        <v>0</v>
      </c>
      <c r="D113" s="333">
        <f t="shared" si="25"/>
        <v>0</v>
      </c>
      <c r="E113" s="54"/>
      <c r="F113" s="13"/>
      <c r="G113" s="18"/>
      <c r="H113" s="58"/>
      <c r="I113" s="13"/>
      <c r="J113" s="17"/>
      <c r="K113" s="13"/>
      <c r="L113" s="14"/>
      <c r="M113" s="14"/>
      <c r="N113" s="16"/>
      <c r="O113" s="58"/>
      <c r="P113" s="55"/>
      <c r="Q113" s="312">
        <f t="shared" si="27"/>
        <v>0</v>
      </c>
      <c r="R113" s="250" t="str">
        <f t="shared" si="28"/>
        <v xml:space="preserve"> </v>
      </c>
    </row>
    <row r="114" spans="1:18" x14ac:dyDescent="0.2">
      <c r="A114" s="120">
        <v>12</v>
      </c>
      <c r="B114" s="121">
        <f t="shared" si="24"/>
        <v>0</v>
      </c>
      <c r="C114" s="299">
        <f t="shared" si="26"/>
        <v>0</v>
      </c>
      <c r="D114" s="333">
        <f t="shared" si="25"/>
        <v>0</v>
      </c>
      <c r="E114" s="54"/>
      <c r="F114" s="13"/>
      <c r="G114" s="18"/>
      <c r="H114" s="58"/>
      <c r="I114" s="13"/>
      <c r="J114" s="17"/>
      <c r="K114" s="13"/>
      <c r="L114" s="14"/>
      <c r="M114" s="14"/>
      <c r="N114" s="16"/>
      <c r="O114" s="58"/>
      <c r="P114" s="55"/>
      <c r="Q114" s="312">
        <f t="shared" si="27"/>
        <v>0</v>
      </c>
      <c r="R114" s="250" t="str">
        <f t="shared" si="28"/>
        <v xml:space="preserve"> </v>
      </c>
    </row>
    <row r="115" spans="1:18" x14ac:dyDescent="0.2">
      <c r="A115" s="120">
        <v>13</v>
      </c>
      <c r="B115" s="121">
        <f t="shared" si="24"/>
        <v>0</v>
      </c>
      <c r="C115" s="299">
        <f t="shared" si="26"/>
        <v>0</v>
      </c>
      <c r="D115" s="333">
        <f t="shared" si="25"/>
        <v>0</v>
      </c>
      <c r="E115" s="54"/>
      <c r="F115" s="13"/>
      <c r="G115" s="18"/>
      <c r="H115" s="58"/>
      <c r="I115" s="13"/>
      <c r="J115" s="17"/>
      <c r="K115" s="13"/>
      <c r="L115" s="14"/>
      <c r="M115" s="14"/>
      <c r="N115" s="16"/>
      <c r="O115" s="58"/>
      <c r="P115" s="55"/>
      <c r="Q115" s="312">
        <f>+D115+E115+F115+G115-H115-I115-J115-K115-L115-M115-N115-O115+P115</f>
        <v>0</v>
      </c>
      <c r="R115" s="250" t="str">
        <f t="shared" si="28"/>
        <v xml:space="preserve"> </v>
      </c>
    </row>
    <row r="116" spans="1:18" x14ac:dyDescent="0.2">
      <c r="A116" s="120">
        <v>14</v>
      </c>
      <c r="B116" s="121">
        <f t="shared" si="24"/>
        <v>0</v>
      </c>
      <c r="C116" s="299">
        <f t="shared" si="26"/>
        <v>0</v>
      </c>
      <c r="D116" s="333">
        <f t="shared" si="25"/>
        <v>0</v>
      </c>
      <c r="E116" s="54"/>
      <c r="F116" s="13"/>
      <c r="G116" s="18"/>
      <c r="H116" s="58"/>
      <c r="I116" s="13"/>
      <c r="J116" s="17"/>
      <c r="K116" s="13"/>
      <c r="L116" s="14"/>
      <c r="M116" s="14"/>
      <c r="N116" s="16"/>
      <c r="O116" s="58"/>
      <c r="P116" s="55"/>
      <c r="Q116" s="312">
        <f t="shared" si="27"/>
        <v>0</v>
      </c>
      <c r="R116" s="250" t="str">
        <f t="shared" si="28"/>
        <v xml:space="preserve"> </v>
      </c>
    </row>
    <row r="117" spans="1:18" ht="13.5" thickBot="1" x14ac:dyDescent="0.25">
      <c r="A117" s="120">
        <v>15</v>
      </c>
      <c r="B117" s="121">
        <f t="shared" si="24"/>
        <v>0</v>
      </c>
      <c r="C117" s="299">
        <f t="shared" si="26"/>
        <v>0</v>
      </c>
      <c r="D117" s="334">
        <f t="shared" si="25"/>
        <v>0</v>
      </c>
      <c r="E117" s="71"/>
      <c r="F117" s="43"/>
      <c r="G117" s="44"/>
      <c r="H117" s="66"/>
      <c r="I117" s="69"/>
      <c r="J117" s="42"/>
      <c r="K117" s="43"/>
      <c r="L117" s="45"/>
      <c r="M117" s="45"/>
      <c r="N117" s="46"/>
      <c r="O117" s="59"/>
      <c r="P117" s="56"/>
      <c r="Q117" s="313">
        <f>+D117+E117+F117+G117-H117-I117-J117-K117-L117-M117-N117-O117+P117</f>
        <v>0</v>
      </c>
      <c r="R117" s="250" t="str">
        <f t="shared" si="28"/>
        <v xml:space="preserve"> </v>
      </c>
    </row>
    <row r="118" spans="1:18" s="122" customFormat="1" ht="13.5" thickBot="1" x14ac:dyDescent="0.25">
      <c r="B118" s="121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4" t="str">
        <f t="shared" si="28"/>
        <v xml:space="preserve"> </v>
      </c>
    </row>
    <row r="119" spans="1:18" s="122" customFormat="1" ht="13.5" thickBot="1" x14ac:dyDescent="0.25">
      <c r="B119" s="126" t="s">
        <v>31</v>
      </c>
      <c r="C119" s="127"/>
      <c r="D119" s="128">
        <f>SUM(D103:D117)</f>
        <v>0</v>
      </c>
      <c r="E119" s="125">
        <f>SUM(E103:E117)</f>
        <v>0</v>
      </c>
      <c r="F119" s="125">
        <f>SUM(F103:F117)</f>
        <v>0</v>
      </c>
      <c r="G119" s="125">
        <f>SUM(G103:G117)</f>
        <v>0</v>
      </c>
      <c r="H119" s="125">
        <f t="shared" ref="H119:Q119" si="29">SUM(H103:H117)</f>
        <v>0</v>
      </c>
      <c r="I119" s="125">
        <f t="shared" si="29"/>
        <v>0</v>
      </c>
      <c r="J119" s="125">
        <f t="shared" si="29"/>
        <v>0</v>
      </c>
      <c r="K119" s="125">
        <f t="shared" si="29"/>
        <v>0</v>
      </c>
      <c r="L119" s="125">
        <f t="shared" si="29"/>
        <v>0</v>
      </c>
      <c r="M119" s="125">
        <f t="shared" si="29"/>
        <v>0</v>
      </c>
      <c r="N119" s="125">
        <f t="shared" si="29"/>
        <v>0</v>
      </c>
      <c r="O119" s="125">
        <f t="shared" si="29"/>
        <v>0</v>
      </c>
      <c r="P119" s="125">
        <f t="shared" si="29"/>
        <v>0</v>
      </c>
      <c r="Q119" s="125">
        <f t="shared" si="29"/>
        <v>0</v>
      </c>
      <c r="R119" s="124" t="str">
        <f t="shared" si="28"/>
        <v xml:space="preserve"> </v>
      </c>
    </row>
    <row r="120" spans="1:18" s="122" customFormat="1" ht="13.5" thickBot="1" x14ac:dyDescent="0.25">
      <c r="B120" s="121"/>
      <c r="D120" s="123"/>
      <c r="E120" s="123"/>
      <c r="F120" s="123"/>
      <c r="G120" s="406" t="str">
        <f>IF(G119=M119," ","POVEČANJE IN ZMANJŠANJE NI USKLAJENO!")</f>
        <v xml:space="preserve"> </v>
      </c>
      <c r="H120" s="407"/>
      <c r="I120" s="407"/>
      <c r="J120" s="407"/>
      <c r="K120" s="407"/>
      <c r="L120" s="407"/>
      <c r="M120" s="408"/>
      <c r="N120" s="123"/>
      <c r="O120" s="123"/>
      <c r="P120" s="123"/>
      <c r="Q120" s="123"/>
      <c r="R120" s="124" t="str">
        <f t="shared" si="28"/>
        <v xml:space="preserve"> </v>
      </c>
    </row>
    <row r="121" spans="1:18" s="122" customFormat="1" x14ac:dyDescent="0.2">
      <c r="A121" s="120"/>
      <c r="B121" s="121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124" t="str">
        <f t="shared" si="28"/>
        <v xml:space="preserve"> </v>
      </c>
    </row>
    <row r="122" spans="1:18" s="122" customFormat="1" ht="15.75" x14ac:dyDescent="0.25">
      <c r="A122" s="120"/>
      <c r="B122" s="121"/>
      <c r="D122" s="198" t="s">
        <v>24</v>
      </c>
      <c r="E122" s="37">
        <f>+E98</f>
        <v>0</v>
      </c>
      <c r="F122" s="37"/>
      <c r="G122" s="37"/>
      <c r="H122" s="37"/>
      <c r="I122" s="37"/>
      <c r="J122" s="37"/>
      <c r="K122" s="37"/>
      <c r="L122" s="198"/>
      <c r="M122" s="198" t="s">
        <v>17</v>
      </c>
      <c r="N122" s="198"/>
      <c r="O122" s="198"/>
      <c r="P122" s="198"/>
      <c r="Q122" s="151">
        <f>+'seznam za gibanje'!D7</f>
        <v>2024</v>
      </c>
      <c r="R122" s="124" t="str">
        <f t="shared" si="28"/>
        <v xml:space="preserve"> </v>
      </c>
    </row>
    <row r="123" spans="1:18" s="122" customFormat="1" x14ac:dyDescent="0.2">
      <c r="B123" s="121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124" t="str">
        <f t="shared" si="28"/>
        <v xml:space="preserve"> </v>
      </c>
    </row>
    <row r="124" spans="1:18" s="122" customFormat="1" ht="15.75" x14ac:dyDescent="0.25">
      <c r="B124" s="121"/>
      <c r="D124" s="199" t="s">
        <v>25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124" t="str">
        <f t="shared" si="28"/>
        <v xml:space="preserve"> </v>
      </c>
    </row>
    <row r="125" spans="1:18" s="122" customFormat="1" ht="13.5" thickBot="1" x14ac:dyDescent="0.25">
      <c r="B125" s="121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124" t="str">
        <f t="shared" si="28"/>
        <v xml:space="preserve"> </v>
      </c>
    </row>
    <row r="126" spans="1:18" s="122" customFormat="1" ht="51.75" thickBot="1" x14ac:dyDescent="0.25">
      <c r="A126" s="202" t="str">
        <f>A6</f>
        <v>Zap. št.:</v>
      </c>
      <c r="B126" s="202" t="str">
        <f>B6</f>
        <v>Kategorija živali</v>
      </c>
      <c r="C126" s="298" t="str">
        <f>C6</f>
        <v>L/K</v>
      </c>
      <c r="D126" s="304" t="str">
        <f t="shared" ref="D126:Q126" si="30">D6</f>
        <v>Začetno stanje</v>
      </c>
      <c r="E126" s="304" t="str">
        <f t="shared" si="30"/>
        <v>Kupljeni
+</v>
      </c>
      <c r="F126" s="304" t="str">
        <f t="shared" si="30"/>
        <v>Rojeni
+</v>
      </c>
      <c r="G126" s="317" t="str">
        <f t="shared" si="30"/>
        <v>Ostalo povečanje
+</v>
      </c>
      <c r="H126" s="318" t="str">
        <f t="shared" si="30"/>
        <v>Prodano za nadaljno rejo
-</v>
      </c>
      <c r="I126" s="304" t="str">
        <f t="shared" si="30"/>
        <v>Prodano za zakol
-</v>
      </c>
      <c r="J126" s="304" t="str">
        <f t="shared" si="30"/>
        <v>Turistična dejavnost
-</v>
      </c>
      <c r="K126" s="304" t="str">
        <f t="shared" si="30"/>
        <v>Poraba v gospodinjstvu
-</v>
      </c>
      <c r="L126" s="304" t="str">
        <f t="shared" si="30"/>
        <v>Predelava
(dod. dej.)
-</v>
      </c>
      <c r="M126" s="304" t="str">
        <f t="shared" si="30"/>
        <v>Ostalo zmanjšanje
-</v>
      </c>
      <c r="N126" s="317" t="str">
        <f t="shared" si="30"/>
        <v>Pogin
-</v>
      </c>
      <c r="O126" s="318" t="str">
        <f t="shared" si="30"/>
        <v>Na pašo na drug KMG-MID
-</v>
      </c>
      <c r="P126" s="304" t="str">
        <f t="shared" si="30"/>
        <v>S paše drugega KMG-MIDa
+</v>
      </c>
      <c r="Q126" s="314" t="str">
        <f t="shared" si="30"/>
        <v>Končno stanje</v>
      </c>
      <c r="R126" s="124" t="str">
        <f t="shared" si="28"/>
        <v xml:space="preserve"> </v>
      </c>
    </row>
    <row r="127" spans="1:18" x14ac:dyDescent="0.2">
      <c r="A127" s="120">
        <v>1</v>
      </c>
      <c r="B127" s="121">
        <f t="shared" ref="B127:C141" si="31">+B103</f>
        <v>0</v>
      </c>
      <c r="C127" s="299">
        <f t="shared" si="31"/>
        <v>0</v>
      </c>
      <c r="D127" s="332">
        <f t="shared" ref="D127:D141" si="32">+Q103</f>
        <v>0</v>
      </c>
      <c r="E127" s="52"/>
      <c r="F127" s="20"/>
      <c r="G127" s="21"/>
      <c r="H127" s="67"/>
      <c r="I127" s="70"/>
      <c r="J127" s="19"/>
      <c r="K127" s="20"/>
      <c r="L127" s="22"/>
      <c r="M127" s="22"/>
      <c r="N127" s="24"/>
      <c r="O127" s="57"/>
      <c r="P127" s="53"/>
      <c r="Q127" s="312">
        <f>+D127+E127+F127+G127-H127-I127-J127-K127-L127-M127-N127-O127+P127</f>
        <v>0</v>
      </c>
      <c r="R127" s="250" t="str">
        <f t="shared" si="28"/>
        <v xml:space="preserve"> </v>
      </c>
    </row>
    <row r="128" spans="1:18" x14ac:dyDescent="0.2">
      <c r="A128" s="120">
        <v>2</v>
      </c>
      <c r="B128" s="121">
        <f t="shared" si="31"/>
        <v>0</v>
      </c>
      <c r="C128" s="299">
        <f t="shared" ref="C128:C141" si="33">+C104</f>
        <v>0</v>
      </c>
      <c r="D128" s="333">
        <f t="shared" si="32"/>
        <v>0</v>
      </c>
      <c r="E128" s="54"/>
      <c r="F128" s="13"/>
      <c r="G128" s="18"/>
      <c r="H128" s="58"/>
      <c r="I128" s="13"/>
      <c r="J128" s="17"/>
      <c r="K128" s="13"/>
      <c r="L128" s="14"/>
      <c r="M128" s="14"/>
      <c r="N128" s="16"/>
      <c r="O128" s="58"/>
      <c r="P128" s="55"/>
      <c r="Q128" s="312">
        <f t="shared" ref="Q128:Q141" si="34">+D128+E128+F128+G128-H128-I128-J128-K128-L128-M128-N128-O128+P128</f>
        <v>0</v>
      </c>
      <c r="R128" s="250" t="str">
        <f t="shared" si="28"/>
        <v xml:space="preserve"> </v>
      </c>
    </row>
    <row r="129" spans="1:18" x14ac:dyDescent="0.2">
      <c r="A129" s="120">
        <v>3</v>
      </c>
      <c r="B129" s="121">
        <f t="shared" si="31"/>
        <v>0</v>
      </c>
      <c r="C129" s="299">
        <f t="shared" si="33"/>
        <v>0</v>
      </c>
      <c r="D129" s="333">
        <f t="shared" si="32"/>
        <v>0</v>
      </c>
      <c r="E129" s="54"/>
      <c r="F129" s="13"/>
      <c r="G129" s="18"/>
      <c r="H129" s="58"/>
      <c r="I129" s="13"/>
      <c r="J129" s="17"/>
      <c r="K129" s="13"/>
      <c r="L129" s="14"/>
      <c r="M129" s="14"/>
      <c r="N129" s="16"/>
      <c r="O129" s="58"/>
      <c r="P129" s="55"/>
      <c r="Q129" s="312">
        <f t="shared" si="34"/>
        <v>0</v>
      </c>
      <c r="R129" s="250" t="str">
        <f t="shared" si="28"/>
        <v xml:space="preserve"> </v>
      </c>
    </row>
    <row r="130" spans="1:18" x14ac:dyDescent="0.2">
      <c r="A130" s="120">
        <v>4</v>
      </c>
      <c r="B130" s="121">
        <f t="shared" si="31"/>
        <v>0</v>
      </c>
      <c r="C130" s="299">
        <f t="shared" si="33"/>
        <v>0</v>
      </c>
      <c r="D130" s="333">
        <f t="shared" si="32"/>
        <v>0</v>
      </c>
      <c r="E130" s="54"/>
      <c r="F130" s="13"/>
      <c r="G130" s="18"/>
      <c r="H130" s="58"/>
      <c r="I130" s="13"/>
      <c r="J130" s="17"/>
      <c r="K130" s="13"/>
      <c r="L130" s="14"/>
      <c r="M130" s="14"/>
      <c r="N130" s="16"/>
      <c r="O130" s="58"/>
      <c r="P130" s="55"/>
      <c r="Q130" s="312">
        <f t="shared" si="34"/>
        <v>0</v>
      </c>
      <c r="R130" s="250" t="str">
        <f t="shared" si="28"/>
        <v xml:space="preserve"> </v>
      </c>
    </row>
    <row r="131" spans="1:18" x14ac:dyDescent="0.2">
      <c r="A131" s="120">
        <v>5</v>
      </c>
      <c r="B131" s="121">
        <f t="shared" si="31"/>
        <v>0</v>
      </c>
      <c r="C131" s="299">
        <f t="shared" si="33"/>
        <v>0</v>
      </c>
      <c r="D131" s="333">
        <f t="shared" si="32"/>
        <v>0</v>
      </c>
      <c r="E131" s="54"/>
      <c r="F131" s="13"/>
      <c r="G131" s="18"/>
      <c r="H131" s="58"/>
      <c r="I131" s="13"/>
      <c r="J131" s="17"/>
      <c r="K131" s="13"/>
      <c r="L131" s="14"/>
      <c r="M131" s="14"/>
      <c r="N131" s="16"/>
      <c r="O131" s="58"/>
      <c r="P131" s="55"/>
      <c r="Q131" s="312">
        <f t="shared" si="34"/>
        <v>0</v>
      </c>
      <c r="R131" s="250" t="str">
        <f t="shared" si="28"/>
        <v xml:space="preserve"> </v>
      </c>
    </row>
    <row r="132" spans="1:18" x14ac:dyDescent="0.2">
      <c r="A132" s="120">
        <v>6</v>
      </c>
      <c r="B132" s="121">
        <f t="shared" si="31"/>
        <v>0</v>
      </c>
      <c r="C132" s="299">
        <f t="shared" si="33"/>
        <v>0</v>
      </c>
      <c r="D132" s="333">
        <f t="shared" si="32"/>
        <v>0</v>
      </c>
      <c r="E132" s="54"/>
      <c r="F132" s="13"/>
      <c r="G132" s="18"/>
      <c r="H132" s="58"/>
      <c r="I132" s="13"/>
      <c r="J132" s="17"/>
      <c r="K132" s="13"/>
      <c r="L132" s="14"/>
      <c r="M132" s="14"/>
      <c r="N132" s="16"/>
      <c r="O132" s="58"/>
      <c r="P132" s="55"/>
      <c r="Q132" s="312">
        <f t="shared" si="34"/>
        <v>0</v>
      </c>
      <c r="R132" s="250" t="str">
        <f t="shared" si="28"/>
        <v xml:space="preserve"> </v>
      </c>
    </row>
    <row r="133" spans="1:18" x14ac:dyDescent="0.2">
      <c r="A133" s="120">
        <v>7</v>
      </c>
      <c r="B133" s="121">
        <f t="shared" si="31"/>
        <v>0</v>
      </c>
      <c r="C133" s="299">
        <f t="shared" si="33"/>
        <v>0</v>
      </c>
      <c r="D133" s="333">
        <f t="shared" si="32"/>
        <v>0</v>
      </c>
      <c r="E133" s="54"/>
      <c r="F133" s="13"/>
      <c r="G133" s="18"/>
      <c r="H133" s="58"/>
      <c r="I133" s="13"/>
      <c r="J133" s="17"/>
      <c r="K133" s="13"/>
      <c r="L133" s="14"/>
      <c r="M133" s="14"/>
      <c r="N133" s="16"/>
      <c r="O133" s="58"/>
      <c r="P133" s="55"/>
      <c r="Q133" s="312">
        <f t="shared" si="34"/>
        <v>0</v>
      </c>
      <c r="R133" s="250" t="str">
        <f t="shared" si="28"/>
        <v xml:space="preserve"> </v>
      </c>
    </row>
    <row r="134" spans="1:18" x14ac:dyDescent="0.2">
      <c r="A134" s="120">
        <v>8</v>
      </c>
      <c r="B134" s="121">
        <f t="shared" si="31"/>
        <v>0</v>
      </c>
      <c r="C134" s="299">
        <f t="shared" si="33"/>
        <v>0</v>
      </c>
      <c r="D134" s="333">
        <f t="shared" si="32"/>
        <v>0</v>
      </c>
      <c r="E134" s="54"/>
      <c r="F134" s="13"/>
      <c r="G134" s="18"/>
      <c r="H134" s="58"/>
      <c r="I134" s="13"/>
      <c r="J134" s="17"/>
      <c r="K134" s="13"/>
      <c r="L134" s="14"/>
      <c r="M134" s="14"/>
      <c r="N134" s="16"/>
      <c r="O134" s="58"/>
      <c r="P134" s="55"/>
      <c r="Q134" s="312">
        <f t="shared" si="34"/>
        <v>0</v>
      </c>
      <c r="R134" s="250" t="str">
        <f t="shared" si="28"/>
        <v xml:space="preserve"> </v>
      </c>
    </row>
    <row r="135" spans="1:18" x14ac:dyDescent="0.2">
      <c r="A135" s="120">
        <v>9</v>
      </c>
      <c r="B135" s="121">
        <f t="shared" si="31"/>
        <v>0</v>
      </c>
      <c r="C135" s="299">
        <f t="shared" si="33"/>
        <v>0</v>
      </c>
      <c r="D135" s="333">
        <f t="shared" si="32"/>
        <v>0</v>
      </c>
      <c r="E135" s="54"/>
      <c r="F135" s="13"/>
      <c r="G135" s="18"/>
      <c r="H135" s="58"/>
      <c r="I135" s="13"/>
      <c r="J135" s="17"/>
      <c r="K135" s="13"/>
      <c r="L135" s="14"/>
      <c r="M135" s="14"/>
      <c r="N135" s="16"/>
      <c r="O135" s="58"/>
      <c r="P135" s="55"/>
      <c r="Q135" s="312">
        <f t="shared" si="34"/>
        <v>0</v>
      </c>
      <c r="R135" s="250" t="str">
        <f t="shared" si="28"/>
        <v xml:space="preserve"> </v>
      </c>
    </row>
    <row r="136" spans="1:18" x14ac:dyDescent="0.2">
      <c r="A136" s="120">
        <v>10</v>
      </c>
      <c r="B136" s="121">
        <f t="shared" si="31"/>
        <v>0</v>
      </c>
      <c r="C136" s="299">
        <f t="shared" si="33"/>
        <v>0</v>
      </c>
      <c r="D136" s="333">
        <f t="shared" si="32"/>
        <v>0</v>
      </c>
      <c r="E136" s="54"/>
      <c r="F136" s="13"/>
      <c r="G136" s="18"/>
      <c r="H136" s="58"/>
      <c r="I136" s="13"/>
      <c r="J136" s="17"/>
      <c r="K136" s="13"/>
      <c r="L136" s="14"/>
      <c r="M136" s="14"/>
      <c r="N136" s="16"/>
      <c r="O136" s="58"/>
      <c r="P136" s="55"/>
      <c r="Q136" s="312">
        <f t="shared" si="34"/>
        <v>0</v>
      </c>
      <c r="R136" s="250" t="str">
        <f t="shared" si="28"/>
        <v xml:space="preserve"> </v>
      </c>
    </row>
    <row r="137" spans="1:18" x14ac:dyDescent="0.2">
      <c r="A137" s="120">
        <v>11</v>
      </c>
      <c r="B137" s="121">
        <f t="shared" si="31"/>
        <v>0</v>
      </c>
      <c r="C137" s="299">
        <f t="shared" si="33"/>
        <v>0</v>
      </c>
      <c r="D137" s="333">
        <f t="shared" si="32"/>
        <v>0</v>
      </c>
      <c r="E137" s="54"/>
      <c r="F137" s="13"/>
      <c r="G137" s="18"/>
      <c r="H137" s="58"/>
      <c r="I137" s="13"/>
      <c r="J137" s="17"/>
      <c r="K137" s="13"/>
      <c r="L137" s="14"/>
      <c r="M137" s="14"/>
      <c r="N137" s="16"/>
      <c r="O137" s="58"/>
      <c r="P137" s="55"/>
      <c r="Q137" s="312">
        <f t="shared" si="34"/>
        <v>0</v>
      </c>
      <c r="R137" s="250" t="str">
        <f t="shared" si="28"/>
        <v xml:space="preserve"> </v>
      </c>
    </row>
    <row r="138" spans="1:18" x14ac:dyDescent="0.2">
      <c r="A138" s="120">
        <v>12</v>
      </c>
      <c r="B138" s="121">
        <f t="shared" si="31"/>
        <v>0</v>
      </c>
      <c r="C138" s="299">
        <f t="shared" si="33"/>
        <v>0</v>
      </c>
      <c r="D138" s="333">
        <f t="shared" si="32"/>
        <v>0</v>
      </c>
      <c r="E138" s="54"/>
      <c r="F138" s="13"/>
      <c r="G138" s="18"/>
      <c r="H138" s="58"/>
      <c r="I138" s="13"/>
      <c r="J138" s="17"/>
      <c r="K138" s="13"/>
      <c r="L138" s="14"/>
      <c r="M138" s="14"/>
      <c r="N138" s="16"/>
      <c r="O138" s="58"/>
      <c r="P138" s="55"/>
      <c r="Q138" s="312">
        <f t="shared" si="34"/>
        <v>0</v>
      </c>
      <c r="R138" s="250" t="str">
        <f t="shared" si="28"/>
        <v xml:space="preserve"> </v>
      </c>
    </row>
    <row r="139" spans="1:18" x14ac:dyDescent="0.2">
      <c r="A139" s="120">
        <v>13</v>
      </c>
      <c r="B139" s="121">
        <f t="shared" si="31"/>
        <v>0</v>
      </c>
      <c r="C139" s="299">
        <f t="shared" si="33"/>
        <v>0</v>
      </c>
      <c r="D139" s="333">
        <f t="shared" si="32"/>
        <v>0</v>
      </c>
      <c r="E139" s="54"/>
      <c r="F139" s="13"/>
      <c r="G139" s="18"/>
      <c r="H139" s="58"/>
      <c r="I139" s="13"/>
      <c r="J139" s="17"/>
      <c r="K139" s="13"/>
      <c r="L139" s="14"/>
      <c r="M139" s="14"/>
      <c r="N139" s="16"/>
      <c r="O139" s="58"/>
      <c r="P139" s="55"/>
      <c r="Q139" s="312">
        <f t="shared" si="34"/>
        <v>0</v>
      </c>
      <c r="R139" s="250" t="str">
        <f t="shared" si="28"/>
        <v xml:space="preserve"> </v>
      </c>
    </row>
    <row r="140" spans="1:18" x14ac:dyDescent="0.2">
      <c r="A140" s="120">
        <v>14</v>
      </c>
      <c r="B140" s="121">
        <f t="shared" si="31"/>
        <v>0</v>
      </c>
      <c r="C140" s="299">
        <f t="shared" si="33"/>
        <v>0</v>
      </c>
      <c r="D140" s="333">
        <f t="shared" si="32"/>
        <v>0</v>
      </c>
      <c r="E140" s="54"/>
      <c r="F140" s="13"/>
      <c r="G140" s="18"/>
      <c r="H140" s="58"/>
      <c r="I140" s="13"/>
      <c r="J140" s="17"/>
      <c r="K140" s="13"/>
      <c r="L140" s="14"/>
      <c r="M140" s="14"/>
      <c r="N140" s="16"/>
      <c r="O140" s="58"/>
      <c r="P140" s="55"/>
      <c r="Q140" s="312">
        <f t="shared" si="34"/>
        <v>0</v>
      </c>
      <c r="R140" s="250" t="str">
        <f t="shared" si="28"/>
        <v xml:space="preserve"> </v>
      </c>
    </row>
    <row r="141" spans="1:18" ht="13.5" thickBot="1" x14ac:dyDescent="0.25">
      <c r="A141" s="120">
        <v>15</v>
      </c>
      <c r="B141" s="121">
        <f t="shared" si="31"/>
        <v>0</v>
      </c>
      <c r="C141" s="299">
        <f t="shared" si="33"/>
        <v>0</v>
      </c>
      <c r="D141" s="334">
        <f t="shared" si="32"/>
        <v>0</v>
      </c>
      <c r="E141" s="71"/>
      <c r="F141" s="43"/>
      <c r="G141" s="44"/>
      <c r="H141" s="66"/>
      <c r="I141" s="69"/>
      <c r="J141" s="42"/>
      <c r="K141" s="43"/>
      <c r="L141" s="45"/>
      <c r="M141" s="45"/>
      <c r="N141" s="46"/>
      <c r="O141" s="59"/>
      <c r="P141" s="56"/>
      <c r="Q141" s="313">
        <f t="shared" si="34"/>
        <v>0</v>
      </c>
      <c r="R141" s="250" t="str">
        <f t="shared" si="28"/>
        <v xml:space="preserve"> </v>
      </c>
    </row>
    <row r="142" spans="1:18" s="122" customFormat="1" ht="13.5" thickBot="1" x14ac:dyDescent="0.25">
      <c r="B142" s="121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4" t="str">
        <f t="shared" si="28"/>
        <v xml:space="preserve"> </v>
      </c>
    </row>
    <row r="143" spans="1:18" ht="13.5" thickBot="1" x14ac:dyDescent="0.25">
      <c r="B143" s="126" t="s">
        <v>31</v>
      </c>
      <c r="C143" s="127"/>
      <c r="D143" s="287">
        <f>SUM(D127:D141)</f>
        <v>0</v>
      </c>
      <c r="E143" s="288">
        <f>SUM(E127:E141)</f>
        <v>0</v>
      </c>
      <c r="F143" s="288">
        <f>SUM(F127:F141)</f>
        <v>0</v>
      </c>
      <c r="G143" s="288">
        <f>SUM(G127:G141)</f>
        <v>0</v>
      </c>
      <c r="H143" s="288">
        <f t="shared" ref="H143:Q143" si="35">SUM(H127:H141)</f>
        <v>0</v>
      </c>
      <c r="I143" s="288">
        <f t="shared" si="35"/>
        <v>0</v>
      </c>
      <c r="J143" s="288">
        <f t="shared" si="35"/>
        <v>0</v>
      </c>
      <c r="K143" s="288">
        <f t="shared" si="35"/>
        <v>0</v>
      </c>
      <c r="L143" s="288">
        <f t="shared" si="35"/>
        <v>0</v>
      </c>
      <c r="M143" s="288">
        <f t="shared" si="35"/>
        <v>0</v>
      </c>
      <c r="N143" s="288">
        <f t="shared" si="35"/>
        <v>0</v>
      </c>
      <c r="O143" s="288">
        <f t="shared" si="35"/>
        <v>0</v>
      </c>
      <c r="P143" s="288">
        <f t="shared" si="35"/>
        <v>0</v>
      </c>
      <c r="Q143" s="125">
        <f t="shared" si="35"/>
        <v>0</v>
      </c>
      <c r="R143" s="250" t="str">
        <f t="shared" si="28"/>
        <v xml:space="preserve"> </v>
      </c>
    </row>
    <row r="144" spans="1:18" s="122" customFormat="1" ht="13.5" thickBot="1" x14ac:dyDescent="0.25">
      <c r="B144" s="121"/>
      <c r="D144" s="123"/>
      <c r="E144" s="123"/>
      <c r="F144" s="123"/>
      <c r="G144" s="406" t="str">
        <f>IF(G143=M143," ","POVEČANJE IN ZMANJŠANJE NI USKLAJENO!")</f>
        <v xml:space="preserve"> </v>
      </c>
      <c r="H144" s="407"/>
      <c r="I144" s="407"/>
      <c r="J144" s="407"/>
      <c r="K144" s="407"/>
      <c r="L144" s="407"/>
      <c r="M144" s="408"/>
      <c r="N144" s="123"/>
      <c r="O144" s="123"/>
      <c r="P144" s="123"/>
      <c r="Q144" s="123"/>
      <c r="R144" s="124" t="str">
        <f t="shared" si="28"/>
        <v xml:space="preserve"> </v>
      </c>
    </row>
    <row r="145" spans="1:18" s="122" customFormat="1" x14ac:dyDescent="0.2">
      <c r="A145" s="120"/>
      <c r="B145" s="121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124" t="str">
        <f t="shared" si="28"/>
        <v xml:space="preserve"> </v>
      </c>
    </row>
    <row r="146" spans="1:18" s="122" customFormat="1" ht="15.75" x14ac:dyDescent="0.25">
      <c r="A146" s="120"/>
      <c r="B146" s="121"/>
      <c r="D146" s="198" t="s">
        <v>24</v>
      </c>
      <c r="E146" s="37">
        <f>+E122</f>
        <v>0</v>
      </c>
      <c r="F146" s="37"/>
      <c r="G146" s="37"/>
      <c r="H146" s="37"/>
      <c r="I146" s="37"/>
      <c r="J146" s="37"/>
      <c r="K146" s="37"/>
      <c r="L146" s="198"/>
      <c r="M146" s="198" t="s">
        <v>18</v>
      </c>
      <c r="N146" s="198"/>
      <c r="O146" s="198"/>
      <c r="P146" s="198"/>
      <c r="Q146" s="151">
        <f>+'seznam za gibanje'!D7</f>
        <v>2024</v>
      </c>
      <c r="R146" s="124" t="str">
        <f t="shared" si="28"/>
        <v xml:space="preserve"> </v>
      </c>
    </row>
    <row r="147" spans="1:18" s="122" customFormat="1" x14ac:dyDescent="0.2">
      <c r="B147" s="121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124" t="str">
        <f t="shared" si="28"/>
        <v xml:space="preserve"> </v>
      </c>
    </row>
    <row r="148" spans="1:18" s="122" customFormat="1" ht="15.75" x14ac:dyDescent="0.25">
      <c r="B148" s="121"/>
      <c r="D148" s="199" t="s">
        <v>25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124" t="str">
        <f t="shared" si="28"/>
        <v xml:space="preserve"> </v>
      </c>
    </row>
    <row r="149" spans="1:18" s="122" customFormat="1" ht="13.5" thickBot="1" x14ac:dyDescent="0.25">
      <c r="B149" s="121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4" t="str">
        <f t="shared" si="28"/>
        <v xml:space="preserve"> </v>
      </c>
    </row>
    <row r="150" spans="1:18" s="122" customFormat="1" ht="51.75" thickBot="1" x14ac:dyDescent="0.25">
      <c r="A150" s="202" t="str">
        <f>A6</f>
        <v>Zap. št.:</v>
      </c>
      <c r="B150" s="202" t="str">
        <f>B6</f>
        <v>Kategorija živali</v>
      </c>
      <c r="C150" s="298" t="str">
        <f>C6</f>
        <v>L/K</v>
      </c>
      <c r="D150" s="304" t="str">
        <f t="shared" ref="D150:Q150" si="36">D6</f>
        <v>Začetno stanje</v>
      </c>
      <c r="E150" s="304" t="str">
        <f t="shared" si="36"/>
        <v>Kupljeni
+</v>
      </c>
      <c r="F150" s="304" t="str">
        <f t="shared" si="36"/>
        <v>Rojeni
+</v>
      </c>
      <c r="G150" s="317" t="str">
        <f t="shared" si="36"/>
        <v>Ostalo povečanje
+</v>
      </c>
      <c r="H150" s="318" t="str">
        <f t="shared" si="36"/>
        <v>Prodano za nadaljno rejo
-</v>
      </c>
      <c r="I150" s="304" t="str">
        <f t="shared" si="36"/>
        <v>Prodano za zakol
-</v>
      </c>
      <c r="J150" s="304" t="str">
        <f t="shared" si="36"/>
        <v>Turistična dejavnost
-</v>
      </c>
      <c r="K150" s="304" t="str">
        <f t="shared" si="36"/>
        <v>Poraba v gospodinjstvu
-</v>
      </c>
      <c r="L150" s="304" t="str">
        <f t="shared" si="36"/>
        <v>Predelava
(dod. dej.)
-</v>
      </c>
      <c r="M150" s="304" t="str">
        <f t="shared" si="36"/>
        <v>Ostalo zmanjšanje
-</v>
      </c>
      <c r="N150" s="317" t="str">
        <f t="shared" si="36"/>
        <v>Pogin
-</v>
      </c>
      <c r="O150" s="318" t="str">
        <f t="shared" si="36"/>
        <v>Na pašo na drug KMG-MID
-</v>
      </c>
      <c r="P150" s="304" t="str">
        <f t="shared" si="36"/>
        <v>S paše drugega KMG-MIDa
+</v>
      </c>
      <c r="Q150" s="314" t="str">
        <f t="shared" si="36"/>
        <v>Končno stanje</v>
      </c>
      <c r="R150" s="124" t="str">
        <f t="shared" si="28"/>
        <v xml:space="preserve"> </v>
      </c>
    </row>
    <row r="151" spans="1:18" x14ac:dyDescent="0.2">
      <c r="A151" s="120">
        <v>1</v>
      </c>
      <c r="B151" s="121">
        <f t="shared" ref="B151:C165" si="37">+B127</f>
        <v>0</v>
      </c>
      <c r="C151" s="299">
        <f t="shared" si="37"/>
        <v>0</v>
      </c>
      <c r="D151" s="332">
        <f t="shared" ref="D151:D165" si="38">+Q127</f>
        <v>0</v>
      </c>
      <c r="E151" s="52"/>
      <c r="F151" s="20"/>
      <c r="G151" s="21"/>
      <c r="H151" s="67"/>
      <c r="I151" s="70"/>
      <c r="J151" s="19"/>
      <c r="K151" s="20"/>
      <c r="L151" s="22"/>
      <c r="M151" s="22"/>
      <c r="N151" s="24"/>
      <c r="O151" s="57"/>
      <c r="P151" s="53"/>
      <c r="Q151" s="312">
        <f>+D151+E151+F151+G151-H151-I151-J151-K151-L151-M151-N151-O151+P151</f>
        <v>0</v>
      </c>
      <c r="R151" s="250" t="str">
        <f t="shared" si="28"/>
        <v xml:space="preserve"> </v>
      </c>
    </row>
    <row r="152" spans="1:18" x14ac:dyDescent="0.2">
      <c r="A152" s="120">
        <v>2</v>
      </c>
      <c r="B152" s="121">
        <f t="shared" si="37"/>
        <v>0</v>
      </c>
      <c r="C152" s="299">
        <f t="shared" ref="C152:C165" si="39">+C128</f>
        <v>0</v>
      </c>
      <c r="D152" s="333">
        <f t="shared" si="38"/>
        <v>0</v>
      </c>
      <c r="E152" s="54"/>
      <c r="F152" s="13"/>
      <c r="G152" s="18"/>
      <c r="H152" s="58"/>
      <c r="I152" s="13"/>
      <c r="J152" s="17"/>
      <c r="K152" s="13"/>
      <c r="L152" s="14"/>
      <c r="M152" s="14"/>
      <c r="N152" s="16"/>
      <c r="O152" s="58"/>
      <c r="P152" s="55"/>
      <c r="Q152" s="312">
        <f t="shared" ref="Q152:Q165" si="40">+D152+E152+F152+G152-H152-I152-J152-K152-L152-M152-N152-O152+P152</f>
        <v>0</v>
      </c>
      <c r="R152" s="250" t="str">
        <f t="shared" si="28"/>
        <v xml:space="preserve"> </v>
      </c>
    </row>
    <row r="153" spans="1:18" x14ac:dyDescent="0.2">
      <c r="A153" s="120">
        <v>3</v>
      </c>
      <c r="B153" s="121">
        <f t="shared" si="37"/>
        <v>0</v>
      </c>
      <c r="C153" s="299">
        <f t="shared" si="39"/>
        <v>0</v>
      </c>
      <c r="D153" s="333">
        <f t="shared" si="38"/>
        <v>0</v>
      </c>
      <c r="E153" s="54"/>
      <c r="F153" s="13"/>
      <c r="G153" s="18"/>
      <c r="H153" s="58"/>
      <c r="I153" s="13"/>
      <c r="J153" s="17"/>
      <c r="K153" s="13"/>
      <c r="L153" s="14"/>
      <c r="M153" s="14"/>
      <c r="N153" s="16"/>
      <c r="O153" s="58"/>
      <c r="P153" s="55"/>
      <c r="Q153" s="312">
        <f t="shared" si="40"/>
        <v>0</v>
      </c>
      <c r="R153" s="250" t="str">
        <f t="shared" si="28"/>
        <v xml:space="preserve"> </v>
      </c>
    </row>
    <row r="154" spans="1:18" x14ac:dyDescent="0.2">
      <c r="A154" s="120">
        <v>4</v>
      </c>
      <c r="B154" s="121">
        <f t="shared" si="37"/>
        <v>0</v>
      </c>
      <c r="C154" s="299">
        <f t="shared" si="39"/>
        <v>0</v>
      </c>
      <c r="D154" s="333">
        <f t="shared" si="38"/>
        <v>0</v>
      </c>
      <c r="E154" s="54"/>
      <c r="F154" s="13"/>
      <c r="G154" s="18"/>
      <c r="H154" s="58"/>
      <c r="I154" s="13"/>
      <c r="J154" s="17"/>
      <c r="K154" s="13"/>
      <c r="L154" s="14"/>
      <c r="M154" s="14"/>
      <c r="N154" s="16"/>
      <c r="O154" s="58"/>
      <c r="P154" s="55"/>
      <c r="Q154" s="312">
        <f t="shared" si="40"/>
        <v>0</v>
      </c>
      <c r="R154" s="250" t="str">
        <f t="shared" si="28"/>
        <v xml:space="preserve"> </v>
      </c>
    </row>
    <row r="155" spans="1:18" x14ac:dyDescent="0.2">
      <c r="A155" s="120">
        <v>5</v>
      </c>
      <c r="B155" s="121">
        <f t="shared" si="37"/>
        <v>0</v>
      </c>
      <c r="C155" s="299">
        <f t="shared" si="39"/>
        <v>0</v>
      </c>
      <c r="D155" s="333">
        <f t="shared" si="38"/>
        <v>0</v>
      </c>
      <c r="E155" s="54"/>
      <c r="F155" s="13"/>
      <c r="G155" s="18"/>
      <c r="H155" s="58"/>
      <c r="I155" s="13"/>
      <c r="J155" s="17"/>
      <c r="K155" s="13"/>
      <c r="L155" s="14"/>
      <c r="M155" s="14"/>
      <c r="N155" s="16"/>
      <c r="O155" s="58"/>
      <c r="P155" s="55"/>
      <c r="Q155" s="312">
        <f t="shared" si="40"/>
        <v>0</v>
      </c>
      <c r="R155" s="250" t="str">
        <f t="shared" si="28"/>
        <v xml:space="preserve"> </v>
      </c>
    </row>
    <row r="156" spans="1:18" x14ac:dyDescent="0.2">
      <c r="A156" s="120">
        <v>6</v>
      </c>
      <c r="B156" s="121">
        <f t="shared" si="37"/>
        <v>0</v>
      </c>
      <c r="C156" s="299">
        <f t="shared" si="39"/>
        <v>0</v>
      </c>
      <c r="D156" s="333">
        <f t="shared" si="38"/>
        <v>0</v>
      </c>
      <c r="E156" s="54"/>
      <c r="F156" s="13"/>
      <c r="G156" s="18"/>
      <c r="H156" s="58"/>
      <c r="I156" s="13"/>
      <c r="J156" s="17"/>
      <c r="K156" s="13"/>
      <c r="L156" s="14"/>
      <c r="M156" s="14"/>
      <c r="N156" s="16"/>
      <c r="O156" s="58"/>
      <c r="P156" s="55"/>
      <c r="Q156" s="312">
        <f t="shared" si="40"/>
        <v>0</v>
      </c>
      <c r="R156" s="250" t="str">
        <f t="shared" si="28"/>
        <v xml:space="preserve"> </v>
      </c>
    </row>
    <row r="157" spans="1:18" x14ac:dyDescent="0.2">
      <c r="A157" s="120">
        <v>7</v>
      </c>
      <c r="B157" s="121">
        <f t="shared" si="37"/>
        <v>0</v>
      </c>
      <c r="C157" s="299">
        <f t="shared" si="39"/>
        <v>0</v>
      </c>
      <c r="D157" s="333">
        <f t="shared" si="38"/>
        <v>0</v>
      </c>
      <c r="E157" s="54"/>
      <c r="F157" s="13"/>
      <c r="G157" s="18"/>
      <c r="H157" s="58"/>
      <c r="I157" s="13"/>
      <c r="J157" s="17"/>
      <c r="K157" s="13"/>
      <c r="L157" s="14"/>
      <c r="M157" s="14"/>
      <c r="N157" s="16"/>
      <c r="O157" s="58"/>
      <c r="P157" s="55"/>
      <c r="Q157" s="312">
        <f t="shared" si="40"/>
        <v>0</v>
      </c>
      <c r="R157" s="250" t="str">
        <f t="shared" si="28"/>
        <v xml:space="preserve"> </v>
      </c>
    </row>
    <row r="158" spans="1:18" x14ac:dyDescent="0.2">
      <c r="A158" s="120">
        <v>8</v>
      </c>
      <c r="B158" s="121">
        <f t="shared" si="37"/>
        <v>0</v>
      </c>
      <c r="C158" s="299">
        <f t="shared" si="39"/>
        <v>0</v>
      </c>
      <c r="D158" s="333">
        <f t="shared" si="38"/>
        <v>0</v>
      </c>
      <c r="E158" s="54"/>
      <c r="F158" s="13"/>
      <c r="G158" s="18"/>
      <c r="H158" s="58"/>
      <c r="I158" s="13"/>
      <c r="J158" s="17"/>
      <c r="K158" s="13"/>
      <c r="L158" s="14"/>
      <c r="M158" s="14"/>
      <c r="N158" s="16"/>
      <c r="O158" s="58"/>
      <c r="P158" s="55"/>
      <c r="Q158" s="312">
        <f t="shared" si="40"/>
        <v>0</v>
      </c>
      <c r="R158" s="250" t="str">
        <f t="shared" si="28"/>
        <v xml:space="preserve"> </v>
      </c>
    </row>
    <row r="159" spans="1:18" x14ac:dyDescent="0.2">
      <c r="A159" s="120">
        <v>9</v>
      </c>
      <c r="B159" s="121">
        <f t="shared" si="37"/>
        <v>0</v>
      </c>
      <c r="C159" s="299">
        <f t="shared" si="39"/>
        <v>0</v>
      </c>
      <c r="D159" s="333">
        <f t="shared" si="38"/>
        <v>0</v>
      </c>
      <c r="E159" s="54"/>
      <c r="F159" s="13"/>
      <c r="G159" s="18"/>
      <c r="H159" s="58"/>
      <c r="I159" s="13"/>
      <c r="J159" s="17"/>
      <c r="K159" s="13"/>
      <c r="L159" s="14"/>
      <c r="M159" s="14"/>
      <c r="N159" s="16"/>
      <c r="O159" s="58"/>
      <c r="P159" s="55"/>
      <c r="Q159" s="312">
        <f t="shared" si="40"/>
        <v>0</v>
      </c>
      <c r="R159" s="250" t="str">
        <f t="shared" si="28"/>
        <v xml:space="preserve"> </v>
      </c>
    </row>
    <row r="160" spans="1:18" x14ac:dyDescent="0.2">
      <c r="A160" s="120">
        <v>10</v>
      </c>
      <c r="B160" s="121">
        <f t="shared" si="37"/>
        <v>0</v>
      </c>
      <c r="C160" s="299">
        <f t="shared" si="39"/>
        <v>0</v>
      </c>
      <c r="D160" s="333">
        <f t="shared" si="38"/>
        <v>0</v>
      </c>
      <c r="E160" s="54"/>
      <c r="F160" s="13"/>
      <c r="G160" s="18"/>
      <c r="H160" s="58"/>
      <c r="I160" s="13"/>
      <c r="J160" s="17"/>
      <c r="K160" s="13"/>
      <c r="L160" s="14"/>
      <c r="M160" s="14"/>
      <c r="N160" s="16"/>
      <c r="O160" s="58"/>
      <c r="P160" s="55"/>
      <c r="Q160" s="312">
        <f t="shared" si="40"/>
        <v>0</v>
      </c>
      <c r="R160" s="250" t="str">
        <f t="shared" si="28"/>
        <v xml:space="preserve"> </v>
      </c>
    </row>
    <row r="161" spans="1:18" x14ac:dyDescent="0.2">
      <c r="A161" s="120">
        <v>11</v>
      </c>
      <c r="B161" s="121">
        <f t="shared" si="37"/>
        <v>0</v>
      </c>
      <c r="C161" s="299">
        <f t="shared" si="39"/>
        <v>0</v>
      </c>
      <c r="D161" s="333">
        <f t="shared" si="38"/>
        <v>0</v>
      </c>
      <c r="E161" s="54"/>
      <c r="F161" s="13"/>
      <c r="G161" s="18"/>
      <c r="H161" s="58"/>
      <c r="I161" s="13"/>
      <c r="J161" s="17"/>
      <c r="K161" s="13"/>
      <c r="L161" s="14"/>
      <c r="M161" s="14"/>
      <c r="N161" s="16"/>
      <c r="O161" s="58"/>
      <c r="P161" s="55"/>
      <c r="Q161" s="312">
        <f t="shared" si="40"/>
        <v>0</v>
      </c>
      <c r="R161" s="250" t="str">
        <f t="shared" si="28"/>
        <v xml:space="preserve"> </v>
      </c>
    </row>
    <row r="162" spans="1:18" x14ac:dyDescent="0.2">
      <c r="A162" s="120">
        <v>12</v>
      </c>
      <c r="B162" s="121">
        <f t="shared" si="37"/>
        <v>0</v>
      </c>
      <c r="C162" s="299">
        <f t="shared" si="39"/>
        <v>0</v>
      </c>
      <c r="D162" s="333">
        <f t="shared" si="38"/>
        <v>0</v>
      </c>
      <c r="E162" s="54"/>
      <c r="F162" s="13"/>
      <c r="G162" s="18"/>
      <c r="H162" s="58"/>
      <c r="I162" s="13"/>
      <c r="J162" s="17"/>
      <c r="K162" s="13"/>
      <c r="L162" s="14"/>
      <c r="M162" s="14"/>
      <c r="N162" s="16"/>
      <c r="O162" s="58"/>
      <c r="P162" s="55"/>
      <c r="Q162" s="312">
        <f t="shared" si="40"/>
        <v>0</v>
      </c>
      <c r="R162" s="250" t="str">
        <f t="shared" si="28"/>
        <v xml:space="preserve"> </v>
      </c>
    </row>
    <row r="163" spans="1:18" x14ac:dyDescent="0.2">
      <c r="A163" s="120">
        <v>13</v>
      </c>
      <c r="B163" s="121">
        <f t="shared" si="37"/>
        <v>0</v>
      </c>
      <c r="C163" s="299">
        <f t="shared" si="39"/>
        <v>0</v>
      </c>
      <c r="D163" s="333">
        <f t="shared" si="38"/>
        <v>0</v>
      </c>
      <c r="E163" s="54"/>
      <c r="F163" s="13"/>
      <c r="G163" s="18"/>
      <c r="H163" s="58"/>
      <c r="I163" s="13"/>
      <c r="J163" s="17"/>
      <c r="K163" s="13"/>
      <c r="L163" s="14"/>
      <c r="M163" s="14"/>
      <c r="N163" s="16"/>
      <c r="O163" s="58"/>
      <c r="P163" s="55"/>
      <c r="Q163" s="312">
        <f t="shared" si="40"/>
        <v>0</v>
      </c>
      <c r="R163" s="250" t="str">
        <f t="shared" si="28"/>
        <v xml:space="preserve"> </v>
      </c>
    </row>
    <row r="164" spans="1:18" x14ac:dyDescent="0.2">
      <c r="A164" s="120">
        <v>14</v>
      </c>
      <c r="B164" s="121">
        <f t="shared" si="37"/>
        <v>0</v>
      </c>
      <c r="C164" s="299">
        <f t="shared" si="39"/>
        <v>0</v>
      </c>
      <c r="D164" s="333">
        <f t="shared" si="38"/>
        <v>0</v>
      </c>
      <c r="E164" s="54"/>
      <c r="F164" s="13"/>
      <c r="G164" s="18"/>
      <c r="H164" s="58"/>
      <c r="I164" s="13"/>
      <c r="J164" s="17"/>
      <c r="K164" s="13"/>
      <c r="L164" s="14"/>
      <c r="M164" s="14"/>
      <c r="N164" s="16"/>
      <c r="O164" s="58"/>
      <c r="P164" s="55"/>
      <c r="Q164" s="312">
        <f t="shared" si="40"/>
        <v>0</v>
      </c>
      <c r="R164" s="250" t="str">
        <f t="shared" si="28"/>
        <v xml:space="preserve"> </v>
      </c>
    </row>
    <row r="165" spans="1:18" ht="13.5" thickBot="1" x14ac:dyDescent="0.25">
      <c r="A165" s="120">
        <v>15</v>
      </c>
      <c r="B165" s="121">
        <f t="shared" si="37"/>
        <v>0</v>
      </c>
      <c r="C165" s="299">
        <f t="shared" si="39"/>
        <v>0</v>
      </c>
      <c r="D165" s="334">
        <f t="shared" si="38"/>
        <v>0</v>
      </c>
      <c r="E165" s="71"/>
      <c r="F165" s="43"/>
      <c r="G165" s="44"/>
      <c r="H165" s="66"/>
      <c r="I165" s="69"/>
      <c r="J165" s="42"/>
      <c r="K165" s="43"/>
      <c r="L165" s="45"/>
      <c r="M165" s="45"/>
      <c r="N165" s="46"/>
      <c r="O165" s="59"/>
      <c r="P165" s="56"/>
      <c r="Q165" s="313">
        <f t="shared" si="40"/>
        <v>0</v>
      </c>
      <c r="R165" s="250" t="str">
        <f t="shared" si="28"/>
        <v xml:space="preserve"> </v>
      </c>
    </row>
    <row r="166" spans="1:18" s="122" customFormat="1" ht="13.5" thickBot="1" x14ac:dyDescent="0.25">
      <c r="B166" s="121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4" t="str">
        <f t="shared" si="28"/>
        <v xml:space="preserve"> </v>
      </c>
    </row>
    <row r="167" spans="1:18" s="122" customFormat="1" ht="13.5" thickBot="1" x14ac:dyDescent="0.25">
      <c r="B167" s="126" t="s">
        <v>31</v>
      </c>
      <c r="C167" s="127"/>
      <c r="D167" s="128">
        <f>SUM(D151:D165)</f>
        <v>0</v>
      </c>
      <c r="E167" s="125">
        <f>SUM(E151:E165)</f>
        <v>0</v>
      </c>
      <c r="F167" s="125">
        <f>SUM(F151:F165)</f>
        <v>0</v>
      </c>
      <c r="G167" s="125">
        <f>SUM(G151:G165)</f>
        <v>0</v>
      </c>
      <c r="H167" s="125">
        <f t="shared" ref="H167:Q167" si="41">SUM(H151:H165)</f>
        <v>0</v>
      </c>
      <c r="I167" s="125">
        <f t="shared" si="41"/>
        <v>0</v>
      </c>
      <c r="J167" s="125">
        <f t="shared" si="41"/>
        <v>0</v>
      </c>
      <c r="K167" s="125">
        <f t="shared" si="41"/>
        <v>0</v>
      </c>
      <c r="L167" s="125">
        <f t="shared" si="41"/>
        <v>0</v>
      </c>
      <c r="M167" s="125">
        <f t="shared" si="41"/>
        <v>0</v>
      </c>
      <c r="N167" s="125">
        <f t="shared" si="41"/>
        <v>0</v>
      </c>
      <c r="O167" s="125">
        <f t="shared" si="41"/>
        <v>0</v>
      </c>
      <c r="P167" s="125">
        <f t="shared" si="41"/>
        <v>0</v>
      </c>
      <c r="Q167" s="125">
        <f t="shared" si="41"/>
        <v>0</v>
      </c>
      <c r="R167" s="124" t="str">
        <f t="shared" si="28"/>
        <v xml:space="preserve"> </v>
      </c>
    </row>
    <row r="168" spans="1:18" s="122" customFormat="1" ht="13.5" thickBot="1" x14ac:dyDescent="0.25">
      <c r="B168" s="121"/>
      <c r="D168" s="123"/>
      <c r="E168" s="123"/>
      <c r="F168" s="123"/>
      <c r="G168" s="406" t="str">
        <f>IF(G167=M167," ","POVEČANJE IN ZMANJŠANJE NI USKLAJENO!")</f>
        <v xml:space="preserve"> </v>
      </c>
      <c r="H168" s="407"/>
      <c r="I168" s="407"/>
      <c r="J168" s="407"/>
      <c r="K168" s="407"/>
      <c r="L168" s="407"/>
      <c r="M168" s="408"/>
      <c r="N168" s="123"/>
      <c r="O168" s="123"/>
      <c r="P168" s="123"/>
      <c r="Q168" s="123"/>
      <c r="R168" s="124" t="str">
        <f t="shared" si="28"/>
        <v xml:space="preserve"> </v>
      </c>
    </row>
    <row r="169" spans="1:18" s="122" customFormat="1" x14ac:dyDescent="0.2">
      <c r="A169" s="120"/>
      <c r="B169" s="121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124" t="str">
        <f t="shared" si="28"/>
        <v xml:space="preserve"> </v>
      </c>
    </row>
    <row r="170" spans="1:18" s="122" customFormat="1" ht="15.75" x14ac:dyDescent="0.25">
      <c r="A170" s="120"/>
      <c r="B170" s="121"/>
      <c r="D170" s="198" t="s">
        <v>24</v>
      </c>
      <c r="E170" s="37">
        <f>+E146</f>
        <v>0</v>
      </c>
      <c r="F170" s="37"/>
      <c r="G170" s="37"/>
      <c r="H170" s="37"/>
      <c r="I170" s="37"/>
      <c r="J170" s="37"/>
      <c r="K170" s="37"/>
      <c r="L170" s="198"/>
      <c r="M170" s="198" t="s">
        <v>19</v>
      </c>
      <c r="N170" s="198"/>
      <c r="O170" s="198"/>
      <c r="P170" s="198"/>
      <c r="Q170" s="151">
        <f>+'seznam za gibanje'!D7</f>
        <v>2024</v>
      </c>
      <c r="R170" s="124" t="str">
        <f t="shared" si="28"/>
        <v xml:space="preserve"> </v>
      </c>
    </row>
    <row r="171" spans="1:18" s="122" customFormat="1" x14ac:dyDescent="0.2">
      <c r="B171" s="121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124" t="str">
        <f t="shared" si="28"/>
        <v xml:space="preserve"> </v>
      </c>
    </row>
    <row r="172" spans="1:18" s="122" customFormat="1" ht="15.75" x14ac:dyDescent="0.25">
      <c r="B172" s="121"/>
      <c r="D172" s="199" t="s">
        <v>25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124" t="str">
        <f t="shared" si="28"/>
        <v xml:space="preserve"> </v>
      </c>
    </row>
    <row r="173" spans="1:18" s="122" customFormat="1" ht="13.5" thickBot="1" x14ac:dyDescent="0.25">
      <c r="B173" s="121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124" t="str">
        <f t="shared" si="28"/>
        <v xml:space="preserve"> </v>
      </c>
    </row>
    <row r="174" spans="1:18" s="122" customFormat="1" ht="51.75" thickBot="1" x14ac:dyDescent="0.25">
      <c r="A174" s="202" t="str">
        <f>A6</f>
        <v>Zap. št.:</v>
      </c>
      <c r="B174" s="202" t="str">
        <f>B6</f>
        <v>Kategorija živali</v>
      </c>
      <c r="C174" s="298" t="str">
        <f>C6</f>
        <v>L/K</v>
      </c>
      <c r="D174" s="304" t="str">
        <f t="shared" ref="D174:Q174" si="42">D6</f>
        <v>Začetno stanje</v>
      </c>
      <c r="E174" s="304" t="str">
        <f t="shared" si="42"/>
        <v>Kupljeni
+</v>
      </c>
      <c r="F174" s="304" t="str">
        <f t="shared" si="42"/>
        <v>Rojeni
+</v>
      </c>
      <c r="G174" s="317" t="str">
        <f t="shared" si="42"/>
        <v>Ostalo povečanje
+</v>
      </c>
      <c r="H174" s="318" t="str">
        <f t="shared" si="42"/>
        <v>Prodano za nadaljno rejo
-</v>
      </c>
      <c r="I174" s="304" t="str">
        <f t="shared" si="42"/>
        <v>Prodano za zakol
-</v>
      </c>
      <c r="J174" s="304" t="str">
        <f t="shared" si="42"/>
        <v>Turistična dejavnost
-</v>
      </c>
      <c r="K174" s="304" t="str">
        <f t="shared" si="42"/>
        <v>Poraba v gospodinjstvu
-</v>
      </c>
      <c r="L174" s="304" t="str">
        <f t="shared" si="42"/>
        <v>Predelava
(dod. dej.)
-</v>
      </c>
      <c r="M174" s="304" t="str">
        <f t="shared" si="42"/>
        <v>Ostalo zmanjšanje
-</v>
      </c>
      <c r="N174" s="317" t="str">
        <f t="shared" si="42"/>
        <v>Pogin
-</v>
      </c>
      <c r="O174" s="318" t="str">
        <f t="shared" si="42"/>
        <v>Na pašo na drug KMG-MID
-</v>
      </c>
      <c r="P174" s="304" t="str">
        <f t="shared" si="42"/>
        <v>S paše drugega KMG-MIDa
+</v>
      </c>
      <c r="Q174" s="314" t="str">
        <f t="shared" si="42"/>
        <v>Končno stanje</v>
      </c>
      <c r="R174" s="124" t="str">
        <f t="shared" ref="R174:R237" si="43">IF(Q174&lt;0, "KONČNO STANJE NE SME BITI MANJŠE OD 0 !!!", " ")</f>
        <v xml:space="preserve"> </v>
      </c>
    </row>
    <row r="175" spans="1:18" x14ac:dyDescent="0.2">
      <c r="A175" s="120">
        <v>1</v>
      </c>
      <c r="B175" s="121">
        <f t="shared" ref="B175:C189" si="44">+B151</f>
        <v>0</v>
      </c>
      <c r="C175" s="299">
        <f t="shared" si="44"/>
        <v>0</v>
      </c>
      <c r="D175" s="332">
        <f t="shared" ref="D175:D189" si="45">+Q151</f>
        <v>0</v>
      </c>
      <c r="E175" s="52"/>
      <c r="F175" s="20"/>
      <c r="G175" s="21"/>
      <c r="H175" s="67"/>
      <c r="I175" s="70"/>
      <c r="J175" s="19"/>
      <c r="K175" s="20"/>
      <c r="L175" s="22"/>
      <c r="M175" s="22"/>
      <c r="N175" s="24"/>
      <c r="O175" s="57"/>
      <c r="P175" s="53"/>
      <c r="Q175" s="312">
        <f>+D175+E175+F175+G175-H175-I175-J175-K175-L175-M175-N175-O175+P175</f>
        <v>0</v>
      </c>
      <c r="R175" s="250" t="str">
        <f t="shared" si="43"/>
        <v xml:space="preserve"> </v>
      </c>
    </row>
    <row r="176" spans="1:18" x14ac:dyDescent="0.2">
      <c r="A176" s="120">
        <v>2</v>
      </c>
      <c r="B176" s="121">
        <f t="shared" si="44"/>
        <v>0</v>
      </c>
      <c r="C176" s="299">
        <f t="shared" ref="C176:C189" si="46">+C152</f>
        <v>0</v>
      </c>
      <c r="D176" s="333">
        <f t="shared" si="45"/>
        <v>0</v>
      </c>
      <c r="E176" s="54"/>
      <c r="F176" s="13"/>
      <c r="G176" s="18"/>
      <c r="H176" s="58"/>
      <c r="I176" s="13"/>
      <c r="J176" s="17"/>
      <c r="K176" s="13"/>
      <c r="L176" s="14"/>
      <c r="M176" s="14"/>
      <c r="N176" s="16"/>
      <c r="O176" s="58"/>
      <c r="P176" s="55"/>
      <c r="Q176" s="312">
        <f t="shared" ref="Q176:Q189" si="47">+D176+E176+F176+G176-H176-I176-J176-K176-L176-M176-N176-O176+P176</f>
        <v>0</v>
      </c>
      <c r="R176" s="250" t="str">
        <f t="shared" si="43"/>
        <v xml:space="preserve"> </v>
      </c>
    </row>
    <row r="177" spans="1:18" x14ac:dyDescent="0.2">
      <c r="A177" s="120">
        <v>3</v>
      </c>
      <c r="B177" s="121">
        <f t="shared" si="44"/>
        <v>0</v>
      </c>
      <c r="C177" s="299">
        <f t="shared" si="46"/>
        <v>0</v>
      </c>
      <c r="D177" s="333">
        <f t="shared" si="45"/>
        <v>0</v>
      </c>
      <c r="E177" s="54"/>
      <c r="F177" s="13"/>
      <c r="G177" s="18"/>
      <c r="H177" s="58"/>
      <c r="I177" s="13"/>
      <c r="J177" s="17"/>
      <c r="K177" s="13"/>
      <c r="L177" s="14"/>
      <c r="M177" s="14"/>
      <c r="N177" s="16"/>
      <c r="O177" s="58"/>
      <c r="P177" s="55"/>
      <c r="Q177" s="312">
        <f t="shared" si="47"/>
        <v>0</v>
      </c>
      <c r="R177" s="250" t="str">
        <f t="shared" si="43"/>
        <v xml:space="preserve"> </v>
      </c>
    </row>
    <row r="178" spans="1:18" x14ac:dyDescent="0.2">
      <c r="A178" s="120">
        <v>4</v>
      </c>
      <c r="B178" s="121">
        <f t="shared" si="44"/>
        <v>0</v>
      </c>
      <c r="C178" s="299">
        <f t="shared" si="46"/>
        <v>0</v>
      </c>
      <c r="D178" s="333">
        <f t="shared" si="45"/>
        <v>0</v>
      </c>
      <c r="E178" s="54"/>
      <c r="F178" s="13"/>
      <c r="G178" s="18"/>
      <c r="H178" s="58"/>
      <c r="I178" s="13"/>
      <c r="J178" s="17"/>
      <c r="K178" s="13"/>
      <c r="L178" s="14"/>
      <c r="M178" s="14"/>
      <c r="N178" s="16"/>
      <c r="O178" s="58"/>
      <c r="P178" s="55"/>
      <c r="Q178" s="312">
        <f t="shared" si="47"/>
        <v>0</v>
      </c>
      <c r="R178" s="250" t="str">
        <f t="shared" si="43"/>
        <v xml:space="preserve"> </v>
      </c>
    </row>
    <row r="179" spans="1:18" x14ac:dyDescent="0.2">
      <c r="A179" s="120">
        <v>5</v>
      </c>
      <c r="B179" s="121">
        <f t="shared" si="44"/>
        <v>0</v>
      </c>
      <c r="C179" s="299">
        <f t="shared" si="46"/>
        <v>0</v>
      </c>
      <c r="D179" s="333">
        <f t="shared" si="45"/>
        <v>0</v>
      </c>
      <c r="E179" s="54"/>
      <c r="F179" s="13"/>
      <c r="G179" s="18"/>
      <c r="H179" s="58"/>
      <c r="I179" s="13"/>
      <c r="J179" s="17"/>
      <c r="K179" s="13"/>
      <c r="L179" s="14"/>
      <c r="M179" s="14"/>
      <c r="N179" s="16"/>
      <c r="O179" s="58"/>
      <c r="P179" s="55"/>
      <c r="Q179" s="312">
        <f t="shared" si="47"/>
        <v>0</v>
      </c>
      <c r="R179" s="250" t="str">
        <f t="shared" si="43"/>
        <v xml:space="preserve"> </v>
      </c>
    </row>
    <row r="180" spans="1:18" x14ac:dyDescent="0.2">
      <c r="A180" s="120">
        <v>6</v>
      </c>
      <c r="B180" s="121">
        <f t="shared" si="44"/>
        <v>0</v>
      </c>
      <c r="C180" s="299">
        <f t="shared" si="46"/>
        <v>0</v>
      </c>
      <c r="D180" s="333">
        <f t="shared" si="45"/>
        <v>0</v>
      </c>
      <c r="E180" s="54"/>
      <c r="F180" s="13"/>
      <c r="G180" s="18"/>
      <c r="H180" s="58"/>
      <c r="I180" s="13"/>
      <c r="J180" s="17"/>
      <c r="K180" s="13"/>
      <c r="L180" s="14"/>
      <c r="M180" s="14"/>
      <c r="N180" s="16"/>
      <c r="O180" s="58"/>
      <c r="P180" s="55"/>
      <c r="Q180" s="312">
        <f t="shared" si="47"/>
        <v>0</v>
      </c>
      <c r="R180" s="250" t="str">
        <f t="shared" si="43"/>
        <v xml:space="preserve"> </v>
      </c>
    </row>
    <row r="181" spans="1:18" x14ac:dyDescent="0.2">
      <c r="A181" s="120">
        <v>7</v>
      </c>
      <c r="B181" s="121">
        <f t="shared" si="44"/>
        <v>0</v>
      </c>
      <c r="C181" s="299">
        <f t="shared" si="46"/>
        <v>0</v>
      </c>
      <c r="D181" s="333">
        <f t="shared" si="45"/>
        <v>0</v>
      </c>
      <c r="E181" s="54"/>
      <c r="F181" s="13"/>
      <c r="G181" s="18"/>
      <c r="H181" s="58"/>
      <c r="I181" s="13"/>
      <c r="J181" s="17"/>
      <c r="K181" s="13"/>
      <c r="L181" s="14"/>
      <c r="M181" s="14"/>
      <c r="N181" s="16"/>
      <c r="O181" s="58"/>
      <c r="P181" s="55"/>
      <c r="Q181" s="312">
        <f t="shared" si="47"/>
        <v>0</v>
      </c>
      <c r="R181" s="250" t="str">
        <f t="shared" si="43"/>
        <v xml:space="preserve"> </v>
      </c>
    </row>
    <row r="182" spans="1:18" x14ac:dyDescent="0.2">
      <c r="A182" s="120">
        <v>8</v>
      </c>
      <c r="B182" s="121">
        <f t="shared" si="44"/>
        <v>0</v>
      </c>
      <c r="C182" s="299">
        <f t="shared" si="46"/>
        <v>0</v>
      </c>
      <c r="D182" s="333">
        <f t="shared" si="45"/>
        <v>0</v>
      </c>
      <c r="E182" s="54"/>
      <c r="F182" s="13"/>
      <c r="G182" s="18"/>
      <c r="H182" s="58"/>
      <c r="I182" s="13"/>
      <c r="J182" s="17"/>
      <c r="K182" s="13"/>
      <c r="L182" s="14"/>
      <c r="M182" s="14"/>
      <c r="N182" s="16"/>
      <c r="O182" s="58"/>
      <c r="P182" s="55"/>
      <c r="Q182" s="312">
        <f t="shared" si="47"/>
        <v>0</v>
      </c>
      <c r="R182" s="250" t="str">
        <f t="shared" si="43"/>
        <v xml:space="preserve"> </v>
      </c>
    </row>
    <row r="183" spans="1:18" x14ac:dyDescent="0.2">
      <c r="A183" s="120">
        <v>9</v>
      </c>
      <c r="B183" s="121">
        <f t="shared" si="44"/>
        <v>0</v>
      </c>
      <c r="C183" s="299">
        <f t="shared" si="46"/>
        <v>0</v>
      </c>
      <c r="D183" s="333">
        <f t="shared" si="45"/>
        <v>0</v>
      </c>
      <c r="E183" s="54"/>
      <c r="F183" s="13"/>
      <c r="G183" s="18"/>
      <c r="H183" s="58"/>
      <c r="I183" s="13"/>
      <c r="J183" s="17"/>
      <c r="K183" s="13"/>
      <c r="L183" s="14"/>
      <c r="M183" s="14"/>
      <c r="N183" s="16"/>
      <c r="O183" s="58"/>
      <c r="P183" s="55"/>
      <c r="Q183" s="312">
        <f t="shared" si="47"/>
        <v>0</v>
      </c>
      <c r="R183" s="250" t="str">
        <f t="shared" si="43"/>
        <v xml:space="preserve"> </v>
      </c>
    </row>
    <row r="184" spans="1:18" x14ac:dyDescent="0.2">
      <c r="A184" s="120">
        <v>10</v>
      </c>
      <c r="B184" s="121">
        <f t="shared" si="44"/>
        <v>0</v>
      </c>
      <c r="C184" s="299">
        <f t="shared" si="46"/>
        <v>0</v>
      </c>
      <c r="D184" s="333">
        <f t="shared" si="45"/>
        <v>0</v>
      </c>
      <c r="E184" s="54"/>
      <c r="F184" s="13"/>
      <c r="G184" s="18"/>
      <c r="H184" s="58"/>
      <c r="I184" s="13"/>
      <c r="J184" s="17"/>
      <c r="K184" s="13"/>
      <c r="L184" s="14"/>
      <c r="M184" s="14"/>
      <c r="N184" s="16"/>
      <c r="O184" s="58"/>
      <c r="P184" s="55"/>
      <c r="Q184" s="312">
        <f t="shared" si="47"/>
        <v>0</v>
      </c>
      <c r="R184" s="250" t="str">
        <f t="shared" si="43"/>
        <v xml:space="preserve"> </v>
      </c>
    </row>
    <row r="185" spans="1:18" x14ac:dyDescent="0.2">
      <c r="A185" s="120">
        <v>11</v>
      </c>
      <c r="B185" s="121">
        <f t="shared" si="44"/>
        <v>0</v>
      </c>
      <c r="C185" s="299">
        <f t="shared" si="46"/>
        <v>0</v>
      </c>
      <c r="D185" s="333">
        <f t="shared" si="45"/>
        <v>0</v>
      </c>
      <c r="E185" s="54"/>
      <c r="F185" s="13"/>
      <c r="G185" s="18"/>
      <c r="H185" s="58"/>
      <c r="I185" s="13"/>
      <c r="J185" s="17"/>
      <c r="K185" s="13"/>
      <c r="L185" s="14"/>
      <c r="M185" s="14"/>
      <c r="N185" s="16"/>
      <c r="O185" s="58"/>
      <c r="P185" s="55"/>
      <c r="Q185" s="312">
        <f t="shared" si="47"/>
        <v>0</v>
      </c>
      <c r="R185" s="250" t="str">
        <f t="shared" si="43"/>
        <v xml:space="preserve"> </v>
      </c>
    </row>
    <row r="186" spans="1:18" x14ac:dyDescent="0.2">
      <c r="A186" s="120">
        <v>12</v>
      </c>
      <c r="B186" s="121">
        <f t="shared" si="44"/>
        <v>0</v>
      </c>
      <c r="C186" s="299">
        <f t="shared" si="46"/>
        <v>0</v>
      </c>
      <c r="D186" s="333">
        <f t="shared" si="45"/>
        <v>0</v>
      </c>
      <c r="E186" s="54"/>
      <c r="F186" s="13"/>
      <c r="G186" s="18"/>
      <c r="H186" s="58"/>
      <c r="I186" s="13"/>
      <c r="J186" s="17"/>
      <c r="K186" s="13"/>
      <c r="L186" s="14"/>
      <c r="M186" s="14"/>
      <c r="N186" s="16"/>
      <c r="O186" s="58"/>
      <c r="P186" s="55"/>
      <c r="Q186" s="312">
        <f t="shared" si="47"/>
        <v>0</v>
      </c>
      <c r="R186" s="250" t="str">
        <f t="shared" si="43"/>
        <v xml:space="preserve"> </v>
      </c>
    </row>
    <row r="187" spans="1:18" x14ac:dyDescent="0.2">
      <c r="A187" s="120">
        <v>13</v>
      </c>
      <c r="B187" s="121">
        <f t="shared" si="44"/>
        <v>0</v>
      </c>
      <c r="C187" s="299">
        <f t="shared" si="46"/>
        <v>0</v>
      </c>
      <c r="D187" s="333">
        <f t="shared" si="45"/>
        <v>0</v>
      </c>
      <c r="E187" s="54"/>
      <c r="F187" s="13"/>
      <c r="G187" s="18"/>
      <c r="H187" s="58"/>
      <c r="I187" s="13"/>
      <c r="J187" s="17"/>
      <c r="K187" s="13"/>
      <c r="L187" s="14"/>
      <c r="M187" s="14"/>
      <c r="N187" s="16"/>
      <c r="O187" s="58"/>
      <c r="P187" s="55"/>
      <c r="Q187" s="312">
        <f t="shared" si="47"/>
        <v>0</v>
      </c>
      <c r="R187" s="250" t="str">
        <f t="shared" si="43"/>
        <v xml:space="preserve"> </v>
      </c>
    </row>
    <row r="188" spans="1:18" x14ac:dyDescent="0.2">
      <c r="A188" s="120">
        <v>14</v>
      </c>
      <c r="B188" s="121">
        <f t="shared" si="44"/>
        <v>0</v>
      </c>
      <c r="C188" s="299">
        <f t="shared" si="46"/>
        <v>0</v>
      </c>
      <c r="D188" s="333">
        <f t="shared" si="45"/>
        <v>0</v>
      </c>
      <c r="E188" s="54"/>
      <c r="F188" s="13"/>
      <c r="G188" s="18"/>
      <c r="H188" s="58"/>
      <c r="I188" s="13"/>
      <c r="J188" s="17"/>
      <c r="K188" s="13"/>
      <c r="L188" s="14"/>
      <c r="M188" s="14"/>
      <c r="N188" s="16"/>
      <c r="O188" s="58"/>
      <c r="P188" s="55"/>
      <c r="Q188" s="312">
        <f t="shared" si="47"/>
        <v>0</v>
      </c>
      <c r="R188" s="250" t="str">
        <f t="shared" si="43"/>
        <v xml:space="preserve"> </v>
      </c>
    </row>
    <row r="189" spans="1:18" ht="13.5" thickBot="1" x14ac:dyDescent="0.25">
      <c r="A189" s="120">
        <v>15</v>
      </c>
      <c r="B189" s="121">
        <f t="shared" si="44"/>
        <v>0</v>
      </c>
      <c r="C189" s="299">
        <f t="shared" si="46"/>
        <v>0</v>
      </c>
      <c r="D189" s="334">
        <f t="shared" si="45"/>
        <v>0</v>
      </c>
      <c r="E189" s="71"/>
      <c r="F189" s="43"/>
      <c r="G189" s="44"/>
      <c r="H189" s="66"/>
      <c r="I189" s="69"/>
      <c r="J189" s="42"/>
      <c r="K189" s="43"/>
      <c r="L189" s="45"/>
      <c r="M189" s="45"/>
      <c r="N189" s="46"/>
      <c r="O189" s="59"/>
      <c r="P189" s="56"/>
      <c r="Q189" s="313">
        <f t="shared" si="47"/>
        <v>0</v>
      </c>
      <c r="R189" s="250" t="str">
        <f t="shared" si="43"/>
        <v xml:space="preserve"> </v>
      </c>
    </row>
    <row r="190" spans="1:18" s="122" customFormat="1" ht="13.5" thickBot="1" x14ac:dyDescent="0.25">
      <c r="B190" s="121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4" t="str">
        <f t="shared" si="43"/>
        <v xml:space="preserve"> </v>
      </c>
    </row>
    <row r="191" spans="1:18" s="122" customFormat="1" ht="13.5" thickBot="1" x14ac:dyDescent="0.25">
      <c r="B191" s="126" t="s">
        <v>31</v>
      </c>
      <c r="C191" s="127"/>
      <c r="D191" s="128">
        <f>SUM(D175:D189)</f>
        <v>0</v>
      </c>
      <c r="E191" s="125">
        <f>SUM(E175:E189)</f>
        <v>0</v>
      </c>
      <c r="F191" s="125">
        <f>SUM(F175:F189)</f>
        <v>0</v>
      </c>
      <c r="G191" s="125">
        <f>SUM(G175:G189)</f>
        <v>0</v>
      </c>
      <c r="H191" s="125">
        <f t="shared" ref="H191:Q191" si="48">SUM(H175:H189)</f>
        <v>0</v>
      </c>
      <c r="I191" s="125">
        <f t="shared" si="48"/>
        <v>0</v>
      </c>
      <c r="J191" s="125">
        <f t="shared" si="48"/>
        <v>0</v>
      </c>
      <c r="K191" s="125">
        <f t="shared" si="48"/>
        <v>0</v>
      </c>
      <c r="L191" s="125">
        <f t="shared" si="48"/>
        <v>0</v>
      </c>
      <c r="M191" s="125">
        <f t="shared" si="48"/>
        <v>0</v>
      </c>
      <c r="N191" s="125">
        <f t="shared" si="48"/>
        <v>0</v>
      </c>
      <c r="O191" s="125">
        <f t="shared" si="48"/>
        <v>0</v>
      </c>
      <c r="P191" s="125">
        <f>SUM(P175:P189)</f>
        <v>0</v>
      </c>
      <c r="Q191" s="125">
        <f t="shared" si="48"/>
        <v>0</v>
      </c>
      <c r="R191" s="124" t="str">
        <f t="shared" si="43"/>
        <v xml:space="preserve"> </v>
      </c>
    </row>
    <row r="192" spans="1:18" s="122" customFormat="1" ht="13.5" thickBot="1" x14ac:dyDescent="0.25">
      <c r="B192" s="121"/>
      <c r="D192" s="123"/>
      <c r="E192" s="123"/>
      <c r="F192" s="123"/>
      <c r="G192" s="406" t="str">
        <f>IF(G191=M191," ","POVEČANJE IN ZMANJŠANJE NI USKLAJENO!")</f>
        <v xml:space="preserve"> </v>
      </c>
      <c r="H192" s="407"/>
      <c r="I192" s="407"/>
      <c r="J192" s="407"/>
      <c r="K192" s="407"/>
      <c r="L192" s="407"/>
      <c r="M192" s="408"/>
      <c r="N192" s="123"/>
      <c r="O192" s="123"/>
      <c r="P192" s="123"/>
      <c r="Q192" s="123"/>
      <c r="R192" s="124" t="str">
        <f t="shared" si="43"/>
        <v xml:space="preserve"> </v>
      </c>
    </row>
    <row r="193" spans="1:18" s="122" customFormat="1" x14ac:dyDescent="0.2">
      <c r="A193" s="120"/>
      <c r="B193" s="121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124" t="str">
        <f t="shared" si="43"/>
        <v xml:space="preserve"> </v>
      </c>
    </row>
    <row r="194" spans="1:18" s="122" customFormat="1" ht="15.75" x14ac:dyDescent="0.25">
      <c r="A194" s="120"/>
      <c r="B194" s="121"/>
      <c r="D194" s="198" t="s">
        <v>24</v>
      </c>
      <c r="E194" s="37">
        <f>+E170</f>
        <v>0</v>
      </c>
      <c r="F194" s="37"/>
      <c r="G194" s="37"/>
      <c r="H194" s="37"/>
      <c r="I194" s="37"/>
      <c r="J194" s="37"/>
      <c r="K194" s="37"/>
      <c r="L194" s="198"/>
      <c r="M194" s="198" t="s">
        <v>20</v>
      </c>
      <c r="N194" s="198"/>
      <c r="O194" s="198"/>
      <c r="P194" s="198"/>
      <c r="Q194" s="151">
        <f>+'seznam za gibanje'!D7</f>
        <v>2024</v>
      </c>
      <c r="R194" s="124" t="str">
        <f t="shared" si="43"/>
        <v xml:space="preserve"> </v>
      </c>
    </row>
    <row r="195" spans="1:18" s="122" customFormat="1" x14ac:dyDescent="0.2">
      <c r="B195" s="121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124" t="str">
        <f t="shared" si="43"/>
        <v xml:space="preserve"> </v>
      </c>
    </row>
    <row r="196" spans="1:18" s="122" customFormat="1" ht="15.75" x14ac:dyDescent="0.25">
      <c r="B196" s="121"/>
      <c r="D196" s="199" t="s">
        <v>25</v>
      </c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124" t="str">
        <f t="shared" si="43"/>
        <v xml:space="preserve"> </v>
      </c>
    </row>
    <row r="197" spans="1:18" s="122" customFormat="1" ht="13.5" thickBot="1" x14ac:dyDescent="0.25">
      <c r="B197" s="121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124" t="str">
        <f t="shared" si="43"/>
        <v xml:space="preserve"> </v>
      </c>
    </row>
    <row r="198" spans="1:18" s="122" customFormat="1" ht="51.75" thickBot="1" x14ac:dyDescent="0.25">
      <c r="A198" s="202" t="str">
        <f>A6</f>
        <v>Zap. št.:</v>
      </c>
      <c r="B198" s="202" t="str">
        <f>B6</f>
        <v>Kategorija živali</v>
      </c>
      <c r="C198" s="298" t="str">
        <f>C6</f>
        <v>L/K</v>
      </c>
      <c r="D198" s="304" t="str">
        <f t="shared" ref="D198:Q198" si="49">D6</f>
        <v>Začetno stanje</v>
      </c>
      <c r="E198" s="304" t="str">
        <f t="shared" si="49"/>
        <v>Kupljeni
+</v>
      </c>
      <c r="F198" s="304" t="str">
        <f t="shared" si="49"/>
        <v>Rojeni
+</v>
      </c>
      <c r="G198" s="317" t="str">
        <f t="shared" si="49"/>
        <v>Ostalo povečanje
+</v>
      </c>
      <c r="H198" s="318" t="str">
        <f t="shared" si="49"/>
        <v>Prodano za nadaljno rejo
-</v>
      </c>
      <c r="I198" s="304" t="str">
        <f t="shared" si="49"/>
        <v>Prodano za zakol
-</v>
      </c>
      <c r="J198" s="304" t="str">
        <f t="shared" si="49"/>
        <v>Turistična dejavnost
-</v>
      </c>
      <c r="K198" s="304" t="str">
        <f t="shared" si="49"/>
        <v>Poraba v gospodinjstvu
-</v>
      </c>
      <c r="L198" s="304" t="str">
        <f t="shared" si="49"/>
        <v>Predelava
(dod. dej.)
-</v>
      </c>
      <c r="M198" s="304" t="str">
        <f t="shared" si="49"/>
        <v>Ostalo zmanjšanje
-</v>
      </c>
      <c r="N198" s="317" t="str">
        <f t="shared" si="49"/>
        <v>Pogin
-</v>
      </c>
      <c r="O198" s="318" t="str">
        <f t="shared" si="49"/>
        <v>Na pašo na drug KMG-MID
-</v>
      </c>
      <c r="P198" s="304" t="str">
        <f t="shared" si="49"/>
        <v>S paše drugega KMG-MIDa
+</v>
      </c>
      <c r="Q198" s="314" t="str">
        <f t="shared" si="49"/>
        <v>Končno stanje</v>
      </c>
      <c r="R198" s="124" t="str">
        <f t="shared" si="43"/>
        <v xml:space="preserve"> </v>
      </c>
    </row>
    <row r="199" spans="1:18" x14ac:dyDescent="0.2">
      <c r="A199" s="120">
        <v>1</v>
      </c>
      <c r="B199" s="121">
        <f t="shared" ref="B199:C213" si="50">+B175</f>
        <v>0</v>
      </c>
      <c r="C199" s="299">
        <f t="shared" si="50"/>
        <v>0</v>
      </c>
      <c r="D199" s="332">
        <f t="shared" ref="D199:D213" si="51">+Q175</f>
        <v>0</v>
      </c>
      <c r="E199" s="52"/>
      <c r="F199" s="20"/>
      <c r="G199" s="21"/>
      <c r="H199" s="67"/>
      <c r="I199" s="70"/>
      <c r="J199" s="19"/>
      <c r="K199" s="20"/>
      <c r="L199" s="22"/>
      <c r="M199" s="22"/>
      <c r="N199" s="24"/>
      <c r="O199" s="57"/>
      <c r="P199" s="53"/>
      <c r="Q199" s="312">
        <f>+D199+E199+F199+G199-H199-I199-J199-K199-L199-M199-N199-O199+P199</f>
        <v>0</v>
      </c>
      <c r="R199" s="250" t="str">
        <f t="shared" si="43"/>
        <v xml:space="preserve"> </v>
      </c>
    </row>
    <row r="200" spans="1:18" x14ac:dyDescent="0.2">
      <c r="A200" s="120">
        <v>2</v>
      </c>
      <c r="B200" s="121">
        <f t="shared" si="50"/>
        <v>0</v>
      </c>
      <c r="C200" s="299">
        <f t="shared" ref="C200:C213" si="52">+C176</f>
        <v>0</v>
      </c>
      <c r="D200" s="333">
        <f t="shared" si="51"/>
        <v>0</v>
      </c>
      <c r="E200" s="54"/>
      <c r="F200" s="13"/>
      <c r="G200" s="18"/>
      <c r="H200" s="58"/>
      <c r="I200" s="13"/>
      <c r="J200" s="17"/>
      <c r="K200" s="13"/>
      <c r="L200" s="14"/>
      <c r="M200" s="14"/>
      <c r="N200" s="16"/>
      <c r="O200" s="58"/>
      <c r="P200" s="55"/>
      <c r="Q200" s="312">
        <f t="shared" ref="Q200:Q213" si="53">+D200+E200+F200+G200-H200-I200-J200-K200-L200-M200-N200-O200+P200</f>
        <v>0</v>
      </c>
      <c r="R200" s="250" t="str">
        <f t="shared" si="43"/>
        <v xml:space="preserve"> </v>
      </c>
    </row>
    <row r="201" spans="1:18" x14ac:dyDescent="0.2">
      <c r="A201" s="120">
        <v>3</v>
      </c>
      <c r="B201" s="121">
        <f t="shared" si="50"/>
        <v>0</v>
      </c>
      <c r="C201" s="299">
        <f t="shared" si="52"/>
        <v>0</v>
      </c>
      <c r="D201" s="333">
        <f t="shared" si="51"/>
        <v>0</v>
      </c>
      <c r="E201" s="54"/>
      <c r="F201" s="13"/>
      <c r="G201" s="18"/>
      <c r="H201" s="58"/>
      <c r="I201" s="13"/>
      <c r="J201" s="17"/>
      <c r="K201" s="13"/>
      <c r="L201" s="14"/>
      <c r="M201" s="14"/>
      <c r="N201" s="16"/>
      <c r="O201" s="58"/>
      <c r="P201" s="55"/>
      <c r="Q201" s="312">
        <f t="shared" si="53"/>
        <v>0</v>
      </c>
      <c r="R201" s="250" t="str">
        <f t="shared" si="43"/>
        <v xml:space="preserve"> </v>
      </c>
    </row>
    <row r="202" spans="1:18" x14ac:dyDescent="0.2">
      <c r="A202" s="120">
        <v>4</v>
      </c>
      <c r="B202" s="121">
        <f t="shared" si="50"/>
        <v>0</v>
      </c>
      <c r="C202" s="299">
        <f t="shared" si="52"/>
        <v>0</v>
      </c>
      <c r="D202" s="333">
        <f t="shared" si="51"/>
        <v>0</v>
      </c>
      <c r="E202" s="54"/>
      <c r="F202" s="13"/>
      <c r="G202" s="18"/>
      <c r="H202" s="58"/>
      <c r="I202" s="13"/>
      <c r="J202" s="17"/>
      <c r="K202" s="13"/>
      <c r="L202" s="14"/>
      <c r="M202" s="14"/>
      <c r="N202" s="16"/>
      <c r="O202" s="58"/>
      <c r="P202" s="55"/>
      <c r="Q202" s="312">
        <f t="shared" si="53"/>
        <v>0</v>
      </c>
      <c r="R202" s="250" t="str">
        <f t="shared" si="43"/>
        <v xml:space="preserve"> </v>
      </c>
    </row>
    <row r="203" spans="1:18" x14ac:dyDescent="0.2">
      <c r="A203" s="120">
        <v>5</v>
      </c>
      <c r="B203" s="121">
        <f t="shared" si="50"/>
        <v>0</v>
      </c>
      <c r="C203" s="299">
        <f t="shared" si="52"/>
        <v>0</v>
      </c>
      <c r="D203" s="333">
        <f t="shared" si="51"/>
        <v>0</v>
      </c>
      <c r="E203" s="54"/>
      <c r="F203" s="13"/>
      <c r="G203" s="18"/>
      <c r="H203" s="58"/>
      <c r="I203" s="13"/>
      <c r="J203" s="17"/>
      <c r="K203" s="13"/>
      <c r="L203" s="14"/>
      <c r="M203" s="14"/>
      <c r="N203" s="16"/>
      <c r="O203" s="58"/>
      <c r="P203" s="55"/>
      <c r="Q203" s="312">
        <f t="shared" si="53"/>
        <v>0</v>
      </c>
      <c r="R203" s="250" t="str">
        <f t="shared" si="43"/>
        <v xml:space="preserve"> </v>
      </c>
    </row>
    <row r="204" spans="1:18" x14ac:dyDescent="0.2">
      <c r="A204" s="120">
        <v>6</v>
      </c>
      <c r="B204" s="121">
        <f t="shared" si="50"/>
        <v>0</v>
      </c>
      <c r="C204" s="299">
        <f t="shared" si="52"/>
        <v>0</v>
      </c>
      <c r="D204" s="333">
        <f t="shared" si="51"/>
        <v>0</v>
      </c>
      <c r="E204" s="54"/>
      <c r="F204" s="13"/>
      <c r="G204" s="18"/>
      <c r="H204" s="58"/>
      <c r="I204" s="13"/>
      <c r="J204" s="17"/>
      <c r="K204" s="13"/>
      <c r="L204" s="14"/>
      <c r="M204" s="14"/>
      <c r="N204" s="16"/>
      <c r="O204" s="58"/>
      <c r="P204" s="55"/>
      <c r="Q204" s="312">
        <f t="shared" si="53"/>
        <v>0</v>
      </c>
      <c r="R204" s="250" t="str">
        <f t="shared" si="43"/>
        <v xml:space="preserve"> </v>
      </c>
    </row>
    <row r="205" spans="1:18" x14ac:dyDescent="0.2">
      <c r="A205" s="120">
        <v>7</v>
      </c>
      <c r="B205" s="121">
        <f t="shared" si="50"/>
        <v>0</v>
      </c>
      <c r="C205" s="299">
        <f t="shared" si="52"/>
        <v>0</v>
      </c>
      <c r="D205" s="333">
        <f t="shared" si="51"/>
        <v>0</v>
      </c>
      <c r="E205" s="54"/>
      <c r="F205" s="13"/>
      <c r="G205" s="18"/>
      <c r="H205" s="58"/>
      <c r="I205" s="13"/>
      <c r="J205" s="17"/>
      <c r="K205" s="13"/>
      <c r="L205" s="14"/>
      <c r="M205" s="14"/>
      <c r="N205" s="16"/>
      <c r="O205" s="58"/>
      <c r="P205" s="55"/>
      <c r="Q205" s="312">
        <f t="shared" si="53"/>
        <v>0</v>
      </c>
      <c r="R205" s="250" t="str">
        <f t="shared" si="43"/>
        <v xml:space="preserve"> </v>
      </c>
    </row>
    <row r="206" spans="1:18" x14ac:dyDescent="0.2">
      <c r="A206" s="120">
        <v>8</v>
      </c>
      <c r="B206" s="121">
        <f t="shared" si="50"/>
        <v>0</v>
      </c>
      <c r="C206" s="299">
        <f t="shared" si="52"/>
        <v>0</v>
      </c>
      <c r="D206" s="333">
        <f t="shared" si="51"/>
        <v>0</v>
      </c>
      <c r="E206" s="54"/>
      <c r="F206" s="13"/>
      <c r="G206" s="18"/>
      <c r="H206" s="58"/>
      <c r="I206" s="13"/>
      <c r="J206" s="17"/>
      <c r="K206" s="13"/>
      <c r="L206" s="14"/>
      <c r="M206" s="14"/>
      <c r="N206" s="16"/>
      <c r="O206" s="58"/>
      <c r="P206" s="55"/>
      <c r="Q206" s="312">
        <f t="shared" si="53"/>
        <v>0</v>
      </c>
      <c r="R206" s="250" t="str">
        <f t="shared" si="43"/>
        <v xml:space="preserve"> </v>
      </c>
    </row>
    <row r="207" spans="1:18" x14ac:dyDescent="0.2">
      <c r="A207" s="120">
        <v>9</v>
      </c>
      <c r="B207" s="121">
        <f t="shared" si="50"/>
        <v>0</v>
      </c>
      <c r="C207" s="299">
        <f t="shared" si="52"/>
        <v>0</v>
      </c>
      <c r="D207" s="333">
        <f t="shared" si="51"/>
        <v>0</v>
      </c>
      <c r="E207" s="54"/>
      <c r="F207" s="13"/>
      <c r="G207" s="18"/>
      <c r="H207" s="58"/>
      <c r="I207" s="13"/>
      <c r="J207" s="17"/>
      <c r="K207" s="13"/>
      <c r="L207" s="14"/>
      <c r="M207" s="14"/>
      <c r="N207" s="16"/>
      <c r="O207" s="58"/>
      <c r="P207" s="55"/>
      <c r="Q207" s="312">
        <f t="shared" si="53"/>
        <v>0</v>
      </c>
      <c r="R207" s="250" t="str">
        <f t="shared" si="43"/>
        <v xml:space="preserve"> </v>
      </c>
    </row>
    <row r="208" spans="1:18" x14ac:dyDescent="0.2">
      <c r="A208" s="120">
        <v>10</v>
      </c>
      <c r="B208" s="121">
        <f t="shared" si="50"/>
        <v>0</v>
      </c>
      <c r="C208" s="299">
        <f t="shared" si="52"/>
        <v>0</v>
      </c>
      <c r="D208" s="333">
        <f t="shared" si="51"/>
        <v>0</v>
      </c>
      <c r="E208" s="54"/>
      <c r="F208" s="13"/>
      <c r="G208" s="18"/>
      <c r="H208" s="58"/>
      <c r="I208" s="13"/>
      <c r="J208" s="17"/>
      <c r="K208" s="13"/>
      <c r="L208" s="14"/>
      <c r="M208" s="14"/>
      <c r="N208" s="16"/>
      <c r="O208" s="58"/>
      <c r="P208" s="55"/>
      <c r="Q208" s="312">
        <f t="shared" si="53"/>
        <v>0</v>
      </c>
      <c r="R208" s="250" t="str">
        <f t="shared" si="43"/>
        <v xml:space="preserve"> </v>
      </c>
    </row>
    <row r="209" spans="1:18" x14ac:dyDescent="0.2">
      <c r="A209" s="120">
        <v>11</v>
      </c>
      <c r="B209" s="121">
        <f t="shared" si="50"/>
        <v>0</v>
      </c>
      <c r="C209" s="299">
        <f t="shared" si="52"/>
        <v>0</v>
      </c>
      <c r="D209" s="333">
        <f t="shared" si="51"/>
        <v>0</v>
      </c>
      <c r="E209" s="54"/>
      <c r="F209" s="13"/>
      <c r="G209" s="18"/>
      <c r="H209" s="58"/>
      <c r="I209" s="13"/>
      <c r="J209" s="17"/>
      <c r="K209" s="13"/>
      <c r="L209" s="14"/>
      <c r="M209" s="14"/>
      <c r="N209" s="16"/>
      <c r="O209" s="58"/>
      <c r="P209" s="55"/>
      <c r="Q209" s="312">
        <f t="shared" si="53"/>
        <v>0</v>
      </c>
      <c r="R209" s="250" t="str">
        <f t="shared" si="43"/>
        <v xml:space="preserve"> </v>
      </c>
    </row>
    <row r="210" spans="1:18" x14ac:dyDescent="0.2">
      <c r="A210" s="120">
        <v>12</v>
      </c>
      <c r="B210" s="121">
        <f t="shared" si="50"/>
        <v>0</v>
      </c>
      <c r="C210" s="299">
        <f t="shared" si="52"/>
        <v>0</v>
      </c>
      <c r="D210" s="333">
        <f t="shared" si="51"/>
        <v>0</v>
      </c>
      <c r="E210" s="54"/>
      <c r="F210" s="13"/>
      <c r="G210" s="18"/>
      <c r="H210" s="58"/>
      <c r="I210" s="13"/>
      <c r="J210" s="17"/>
      <c r="K210" s="13"/>
      <c r="L210" s="14"/>
      <c r="M210" s="14"/>
      <c r="N210" s="16"/>
      <c r="O210" s="58"/>
      <c r="P210" s="55"/>
      <c r="Q210" s="312">
        <f t="shared" si="53"/>
        <v>0</v>
      </c>
      <c r="R210" s="250" t="str">
        <f t="shared" si="43"/>
        <v xml:space="preserve"> </v>
      </c>
    </row>
    <row r="211" spans="1:18" x14ac:dyDescent="0.2">
      <c r="A211" s="120">
        <v>13</v>
      </c>
      <c r="B211" s="121">
        <f t="shared" si="50"/>
        <v>0</v>
      </c>
      <c r="C211" s="299">
        <f t="shared" si="52"/>
        <v>0</v>
      </c>
      <c r="D211" s="333">
        <f t="shared" si="51"/>
        <v>0</v>
      </c>
      <c r="E211" s="54"/>
      <c r="F211" s="13"/>
      <c r="G211" s="18"/>
      <c r="H211" s="58"/>
      <c r="I211" s="13"/>
      <c r="J211" s="17"/>
      <c r="K211" s="13"/>
      <c r="L211" s="14"/>
      <c r="M211" s="14"/>
      <c r="N211" s="16"/>
      <c r="O211" s="58"/>
      <c r="P211" s="55"/>
      <c r="Q211" s="312">
        <f t="shared" si="53"/>
        <v>0</v>
      </c>
      <c r="R211" s="250" t="str">
        <f t="shared" si="43"/>
        <v xml:space="preserve"> </v>
      </c>
    </row>
    <row r="212" spans="1:18" x14ac:dyDescent="0.2">
      <c r="A212" s="120">
        <v>14</v>
      </c>
      <c r="B212" s="121">
        <f t="shared" si="50"/>
        <v>0</v>
      </c>
      <c r="C212" s="299">
        <f t="shared" si="52"/>
        <v>0</v>
      </c>
      <c r="D212" s="333">
        <f t="shared" si="51"/>
        <v>0</v>
      </c>
      <c r="E212" s="54"/>
      <c r="F212" s="13"/>
      <c r="G212" s="18"/>
      <c r="H212" s="58"/>
      <c r="I212" s="13"/>
      <c r="J212" s="17"/>
      <c r="K212" s="13"/>
      <c r="L212" s="14"/>
      <c r="M212" s="14"/>
      <c r="N212" s="16"/>
      <c r="O212" s="58"/>
      <c r="P212" s="55"/>
      <c r="Q212" s="312">
        <f t="shared" si="53"/>
        <v>0</v>
      </c>
      <c r="R212" s="250" t="str">
        <f t="shared" si="43"/>
        <v xml:space="preserve"> </v>
      </c>
    </row>
    <row r="213" spans="1:18" ht="13.5" thickBot="1" x14ac:dyDescent="0.25">
      <c r="A213" s="120">
        <v>15</v>
      </c>
      <c r="B213" s="121">
        <f t="shared" si="50"/>
        <v>0</v>
      </c>
      <c r="C213" s="299">
        <f t="shared" si="52"/>
        <v>0</v>
      </c>
      <c r="D213" s="334">
        <f t="shared" si="51"/>
        <v>0</v>
      </c>
      <c r="E213" s="71"/>
      <c r="F213" s="43"/>
      <c r="G213" s="44"/>
      <c r="H213" s="66"/>
      <c r="I213" s="69"/>
      <c r="J213" s="42"/>
      <c r="K213" s="43"/>
      <c r="L213" s="45"/>
      <c r="M213" s="45"/>
      <c r="N213" s="46"/>
      <c r="O213" s="59"/>
      <c r="P213" s="56"/>
      <c r="Q213" s="313">
        <f t="shared" si="53"/>
        <v>0</v>
      </c>
      <c r="R213" s="250" t="str">
        <f t="shared" si="43"/>
        <v xml:space="preserve"> </v>
      </c>
    </row>
    <row r="214" spans="1:18" s="122" customFormat="1" ht="13.5" thickBot="1" x14ac:dyDescent="0.25">
      <c r="B214" s="121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4" t="str">
        <f t="shared" si="43"/>
        <v xml:space="preserve"> </v>
      </c>
    </row>
    <row r="215" spans="1:18" s="122" customFormat="1" ht="13.5" thickBot="1" x14ac:dyDescent="0.25">
      <c r="B215" s="126" t="s">
        <v>31</v>
      </c>
      <c r="C215" s="127"/>
      <c r="D215" s="128">
        <f>SUM(D199:D213)</f>
        <v>0</v>
      </c>
      <c r="E215" s="125">
        <f>SUM(E199:E213)</f>
        <v>0</v>
      </c>
      <c r="F215" s="125">
        <f>SUM(F199:F213)</f>
        <v>0</v>
      </c>
      <c r="G215" s="125">
        <f>SUM(G199:G213)</f>
        <v>0</v>
      </c>
      <c r="H215" s="125">
        <f t="shared" ref="H215:Q215" si="54">SUM(H199:H213)</f>
        <v>0</v>
      </c>
      <c r="I215" s="125">
        <f t="shared" si="54"/>
        <v>0</v>
      </c>
      <c r="J215" s="125">
        <f t="shared" si="54"/>
        <v>0</v>
      </c>
      <c r="K215" s="125">
        <f t="shared" si="54"/>
        <v>0</v>
      </c>
      <c r="L215" s="125">
        <f t="shared" si="54"/>
        <v>0</v>
      </c>
      <c r="M215" s="125">
        <f t="shared" si="54"/>
        <v>0</v>
      </c>
      <c r="N215" s="125">
        <f t="shared" si="54"/>
        <v>0</v>
      </c>
      <c r="O215" s="125">
        <f t="shared" si="54"/>
        <v>0</v>
      </c>
      <c r="P215" s="125">
        <f t="shared" si="54"/>
        <v>0</v>
      </c>
      <c r="Q215" s="125">
        <f t="shared" si="54"/>
        <v>0</v>
      </c>
      <c r="R215" s="124" t="str">
        <f t="shared" si="43"/>
        <v xml:space="preserve"> </v>
      </c>
    </row>
    <row r="216" spans="1:18" s="122" customFormat="1" ht="13.5" thickBot="1" x14ac:dyDescent="0.25">
      <c r="B216" s="121"/>
      <c r="D216" s="123"/>
      <c r="E216" s="123"/>
      <c r="F216" s="123"/>
      <c r="G216" s="406" t="str">
        <f>IF(G215=M215," ","POVEČANJE IN ZMANJŠANJE NI USKLAJENO!")</f>
        <v xml:space="preserve"> </v>
      </c>
      <c r="H216" s="407"/>
      <c r="I216" s="407"/>
      <c r="J216" s="407"/>
      <c r="K216" s="407"/>
      <c r="L216" s="407"/>
      <c r="M216" s="408"/>
      <c r="N216" s="123"/>
      <c r="O216" s="123"/>
      <c r="P216" s="123"/>
      <c r="Q216" s="123"/>
      <c r="R216" s="124" t="str">
        <f t="shared" si="43"/>
        <v xml:space="preserve"> </v>
      </c>
    </row>
    <row r="217" spans="1:18" s="122" customFormat="1" x14ac:dyDescent="0.2">
      <c r="A217" s="120"/>
      <c r="B217" s="121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124" t="str">
        <f t="shared" si="43"/>
        <v xml:space="preserve"> </v>
      </c>
    </row>
    <row r="218" spans="1:18" s="122" customFormat="1" ht="15.75" x14ac:dyDescent="0.25">
      <c r="A218" s="120"/>
      <c r="B218" s="121"/>
      <c r="D218" s="198" t="s">
        <v>24</v>
      </c>
      <c r="E218" s="37">
        <f>+E194</f>
        <v>0</v>
      </c>
      <c r="F218" s="37"/>
      <c r="G218" s="37"/>
      <c r="H218" s="37"/>
      <c r="I218" s="37"/>
      <c r="J218" s="37"/>
      <c r="K218" s="37"/>
      <c r="L218" s="198"/>
      <c r="M218" s="198" t="s">
        <v>21</v>
      </c>
      <c r="N218" s="198"/>
      <c r="O218" s="198"/>
      <c r="P218" s="198"/>
      <c r="Q218" s="151">
        <f>+'seznam za gibanje'!D7</f>
        <v>2024</v>
      </c>
      <c r="R218" s="124" t="str">
        <f t="shared" si="43"/>
        <v xml:space="preserve"> </v>
      </c>
    </row>
    <row r="219" spans="1:18" s="122" customFormat="1" x14ac:dyDescent="0.2">
      <c r="B219" s="121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124" t="str">
        <f t="shared" si="43"/>
        <v xml:space="preserve"> </v>
      </c>
    </row>
    <row r="220" spans="1:18" s="122" customFormat="1" ht="15.75" x14ac:dyDescent="0.25">
      <c r="B220" s="121"/>
      <c r="D220" s="199" t="s">
        <v>25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124" t="str">
        <f t="shared" si="43"/>
        <v xml:space="preserve"> </v>
      </c>
    </row>
    <row r="221" spans="1:18" s="122" customFormat="1" ht="13.5" thickBot="1" x14ac:dyDescent="0.25">
      <c r="B221" s="121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124" t="str">
        <f t="shared" si="43"/>
        <v xml:space="preserve"> </v>
      </c>
    </row>
    <row r="222" spans="1:18" s="122" customFormat="1" ht="51.75" thickBot="1" x14ac:dyDescent="0.25">
      <c r="A222" s="202" t="str">
        <f>A6</f>
        <v>Zap. št.:</v>
      </c>
      <c r="B222" s="202" t="str">
        <f>B6</f>
        <v>Kategorija živali</v>
      </c>
      <c r="C222" s="298" t="str">
        <f>C6</f>
        <v>L/K</v>
      </c>
      <c r="D222" s="304" t="str">
        <f t="shared" ref="D222:Q222" si="55">D6</f>
        <v>Začetno stanje</v>
      </c>
      <c r="E222" s="304" t="str">
        <f t="shared" si="55"/>
        <v>Kupljeni
+</v>
      </c>
      <c r="F222" s="304" t="str">
        <f t="shared" si="55"/>
        <v>Rojeni
+</v>
      </c>
      <c r="G222" s="317" t="str">
        <f t="shared" si="55"/>
        <v>Ostalo povečanje
+</v>
      </c>
      <c r="H222" s="318" t="str">
        <f t="shared" si="55"/>
        <v>Prodano za nadaljno rejo
-</v>
      </c>
      <c r="I222" s="304" t="str">
        <f t="shared" si="55"/>
        <v>Prodano za zakol
-</v>
      </c>
      <c r="J222" s="304" t="str">
        <f t="shared" si="55"/>
        <v>Turistična dejavnost
-</v>
      </c>
      <c r="K222" s="304" t="str">
        <f t="shared" si="55"/>
        <v>Poraba v gospodinjstvu
-</v>
      </c>
      <c r="L222" s="304" t="str">
        <f t="shared" si="55"/>
        <v>Predelava
(dod. dej.)
-</v>
      </c>
      <c r="M222" s="304" t="str">
        <f t="shared" si="55"/>
        <v>Ostalo zmanjšanje
-</v>
      </c>
      <c r="N222" s="317" t="str">
        <f t="shared" si="55"/>
        <v>Pogin
-</v>
      </c>
      <c r="O222" s="318" t="str">
        <f t="shared" si="55"/>
        <v>Na pašo na drug KMG-MID
-</v>
      </c>
      <c r="P222" s="304" t="str">
        <f t="shared" si="55"/>
        <v>S paše drugega KMG-MIDa
+</v>
      </c>
      <c r="Q222" s="314" t="str">
        <f t="shared" si="55"/>
        <v>Končno stanje</v>
      </c>
      <c r="R222" s="124" t="str">
        <f t="shared" si="43"/>
        <v xml:space="preserve"> </v>
      </c>
    </row>
    <row r="223" spans="1:18" x14ac:dyDescent="0.2">
      <c r="A223" s="120">
        <v>1</v>
      </c>
      <c r="B223" s="121">
        <f t="shared" ref="B223:C237" si="56">+B199</f>
        <v>0</v>
      </c>
      <c r="C223" s="299">
        <f t="shared" si="56"/>
        <v>0</v>
      </c>
      <c r="D223" s="332">
        <f t="shared" ref="D223:D237" si="57">+Q199</f>
        <v>0</v>
      </c>
      <c r="E223" s="52"/>
      <c r="F223" s="20"/>
      <c r="G223" s="21"/>
      <c r="H223" s="67"/>
      <c r="I223" s="70"/>
      <c r="J223" s="19"/>
      <c r="K223" s="20"/>
      <c r="L223" s="22"/>
      <c r="M223" s="22"/>
      <c r="N223" s="24"/>
      <c r="O223" s="57"/>
      <c r="P223" s="53"/>
      <c r="Q223" s="312">
        <f>+D223+E223+F223+G223-H223-I223-J223-K223-L223-M223-N223-O223+P223</f>
        <v>0</v>
      </c>
      <c r="R223" s="250" t="str">
        <f t="shared" si="43"/>
        <v xml:space="preserve"> </v>
      </c>
    </row>
    <row r="224" spans="1:18" x14ac:dyDescent="0.2">
      <c r="A224" s="120">
        <v>2</v>
      </c>
      <c r="B224" s="121">
        <f t="shared" si="56"/>
        <v>0</v>
      </c>
      <c r="C224" s="299">
        <f t="shared" ref="C224:C237" si="58">+C200</f>
        <v>0</v>
      </c>
      <c r="D224" s="333">
        <f t="shared" si="57"/>
        <v>0</v>
      </c>
      <c r="E224" s="54"/>
      <c r="F224" s="13"/>
      <c r="G224" s="18"/>
      <c r="H224" s="58"/>
      <c r="I224" s="13"/>
      <c r="J224" s="17"/>
      <c r="K224" s="13"/>
      <c r="L224" s="14"/>
      <c r="M224" s="14"/>
      <c r="N224" s="16"/>
      <c r="O224" s="58"/>
      <c r="P224" s="55"/>
      <c r="Q224" s="312">
        <f t="shared" ref="Q224:Q237" si="59">+D224+E224+F224+G224-H224-I224-J224-K224-L224-M224-N224-O224+P224</f>
        <v>0</v>
      </c>
      <c r="R224" s="250" t="str">
        <f t="shared" si="43"/>
        <v xml:space="preserve"> </v>
      </c>
    </row>
    <row r="225" spans="1:18" x14ac:dyDescent="0.2">
      <c r="A225" s="120">
        <v>3</v>
      </c>
      <c r="B225" s="121">
        <f t="shared" si="56"/>
        <v>0</v>
      </c>
      <c r="C225" s="299">
        <f t="shared" si="58"/>
        <v>0</v>
      </c>
      <c r="D225" s="333">
        <f t="shared" si="57"/>
        <v>0</v>
      </c>
      <c r="E225" s="54"/>
      <c r="F225" s="13"/>
      <c r="G225" s="18"/>
      <c r="H225" s="58"/>
      <c r="I225" s="13"/>
      <c r="J225" s="17"/>
      <c r="K225" s="13"/>
      <c r="L225" s="14"/>
      <c r="M225" s="14"/>
      <c r="N225" s="16"/>
      <c r="O225" s="58"/>
      <c r="P225" s="55"/>
      <c r="Q225" s="312">
        <f t="shared" si="59"/>
        <v>0</v>
      </c>
      <c r="R225" s="250" t="str">
        <f t="shared" si="43"/>
        <v xml:space="preserve"> </v>
      </c>
    </row>
    <row r="226" spans="1:18" x14ac:dyDescent="0.2">
      <c r="A226" s="120">
        <v>4</v>
      </c>
      <c r="B226" s="121">
        <f t="shared" si="56"/>
        <v>0</v>
      </c>
      <c r="C226" s="299">
        <f t="shared" si="58"/>
        <v>0</v>
      </c>
      <c r="D226" s="333">
        <f t="shared" si="57"/>
        <v>0</v>
      </c>
      <c r="E226" s="54"/>
      <c r="F226" s="13"/>
      <c r="G226" s="18"/>
      <c r="H226" s="58"/>
      <c r="I226" s="13"/>
      <c r="J226" s="17"/>
      <c r="K226" s="13"/>
      <c r="L226" s="14"/>
      <c r="M226" s="14"/>
      <c r="N226" s="16"/>
      <c r="O226" s="58"/>
      <c r="P226" s="55"/>
      <c r="Q226" s="312">
        <f t="shared" si="59"/>
        <v>0</v>
      </c>
      <c r="R226" s="250" t="str">
        <f t="shared" si="43"/>
        <v xml:space="preserve"> </v>
      </c>
    </row>
    <row r="227" spans="1:18" x14ac:dyDescent="0.2">
      <c r="A227" s="120">
        <v>5</v>
      </c>
      <c r="B227" s="121">
        <f t="shared" si="56"/>
        <v>0</v>
      </c>
      <c r="C227" s="299">
        <f t="shared" si="58"/>
        <v>0</v>
      </c>
      <c r="D227" s="333">
        <f t="shared" si="57"/>
        <v>0</v>
      </c>
      <c r="E227" s="54"/>
      <c r="F227" s="13"/>
      <c r="G227" s="18"/>
      <c r="H227" s="58"/>
      <c r="I227" s="13"/>
      <c r="J227" s="17"/>
      <c r="K227" s="13"/>
      <c r="L227" s="14"/>
      <c r="M227" s="14"/>
      <c r="N227" s="16"/>
      <c r="O227" s="58"/>
      <c r="P227" s="55"/>
      <c r="Q227" s="312">
        <f t="shared" si="59"/>
        <v>0</v>
      </c>
      <c r="R227" s="250" t="str">
        <f t="shared" si="43"/>
        <v xml:space="preserve"> </v>
      </c>
    </row>
    <row r="228" spans="1:18" x14ac:dyDescent="0.2">
      <c r="A228" s="120">
        <v>6</v>
      </c>
      <c r="B228" s="121">
        <f t="shared" si="56"/>
        <v>0</v>
      </c>
      <c r="C228" s="299">
        <f t="shared" si="58"/>
        <v>0</v>
      </c>
      <c r="D228" s="333">
        <f t="shared" si="57"/>
        <v>0</v>
      </c>
      <c r="E228" s="54"/>
      <c r="F228" s="13"/>
      <c r="G228" s="18"/>
      <c r="H228" s="58"/>
      <c r="I228" s="13"/>
      <c r="J228" s="17"/>
      <c r="K228" s="13"/>
      <c r="L228" s="14"/>
      <c r="M228" s="14"/>
      <c r="N228" s="16"/>
      <c r="O228" s="58"/>
      <c r="P228" s="55"/>
      <c r="Q228" s="312">
        <f t="shared" si="59"/>
        <v>0</v>
      </c>
      <c r="R228" s="250" t="str">
        <f t="shared" si="43"/>
        <v xml:space="preserve"> </v>
      </c>
    </row>
    <row r="229" spans="1:18" x14ac:dyDescent="0.2">
      <c r="A229" s="120">
        <v>7</v>
      </c>
      <c r="B229" s="121">
        <f t="shared" si="56"/>
        <v>0</v>
      </c>
      <c r="C229" s="299">
        <f t="shared" si="58"/>
        <v>0</v>
      </c>
      <c r="D229" s="333">
        <f t="shared" si="57"/>
        <v>0</v>
      </c>
      <c r="E229" s="54"/>
      <c r="F229" s="13"/>
      <c r="G229" s="18"/>
      <c r="H229" s="58"/>
      <c r="I229" s="13"/>
      <c r="J229" s="17"/>
      <c r="K229" s="13"/>
      <c r="L229" s="14"/>
      <c r="M229" s="14"/>
      <c r="N229" s="16"/>
      <c r="O229" s="58"/>
      <c r="P229" s="55"/>
      <c r="Q229" s="312">
        <f t="shared" si="59"/>
        <v>0</v>
      </c>
      <c r="R229" s="250" t="str">
        <f t="shared" si="43"/>
        <v xml:space="preserve"> </v>
      </c>
    </row>
    <row r="230" spans="1:18" x14ac:dyDescent="0.2">
      <c r="A230" s="120">
        <v>8</v>
      </c>
      <c r="B230" s="121">
        <f t="shared" si="56"/>
        <v>0</v>
      </c>
      <c r="C230" s="299">
        <f t="shared" si="58"/>
        <v>0</v>
      </c>
      <c r="D230" s="333">
        <f t="shared" si="57"/>
        <v>0</v>
      </c>
      <c r="E230" s="54"/>
      <c r="F230" s="13"/>
      <c r="G230" s="18"/>
      <c r="H230" s="58"/>
      <c r="I230" s="13"/>
      <c r="J230" s="17"/>
      <c r="K230" s="13"/>
      <c r="L230" s="14"/>
      <c r="M230" s="14"/>
      <c r="N230" s="16"/>
      <c r="O230" s="58"/>
      <c r="P230" s="55"/>
      <c r="Q230" s="312">
        <f t="shared" si="59"/>
        <v>0</v>
      </c>
      <c r="R230" s="250" t="str">
        <f t="shared" si="43"/>
        <v xml:space="preserve"> </v>
      </c>
    </row>
    <row r="231" spans="1:18" x14ac:dyDescent="0.2">
      <c r="A231" s="120">
        <v>9</v>
      </c>
      <c r="B231" s="121">
        <f t="shared" si="56"/>
        <v>0</v>
      </c>
      <c r="C231" s="299">
        <f t="shared" si="58"/>
        <v>0</v>
      </c>
      <c r="D231" s="333">
        <f t="shared" si="57"/>
        <v>0</v>
      </c>
      <c r="E231" s="54"/>
      <c r="F231" s="13"/>
      <c r="G231" s="18"/>
      <c r="H231" s="58"/>
      <c r="I231" s="13"/>
      <c r="J231" s="17"/>
      <c r="K231" s="13"/>
      <c r="L231" s="14"/>
      <c r="M231" s="14"/>
      <c r="N231" s="16"/>
      <c r="O231" s="58"/>
      <c r="P231" s="55"/>
      <c r="Q231" s="312">
        <f t="shared" si="59"/>
        <v>0</v>
      </c>
      <c r="R231" s="250" t="str">
        <f t="shared" si="43"/>
        <v xml:space="preserve"> </v>
      </c>
    </row>
    <row r="232" spans="1:18" x14ac:dyDescent="0.2">
      <c r="A232" s="120">
        <v>10</v>
      </c>
      <c r="B232" s="121">
        <f t="shared" si="56"/>
        <v>0</v>
      </c>
      <c r="C232" s="299">
        <f t="shared" si="58"/>
        <v>0</v>
      </c>
      <c r="D232" s="333">
        <f t="shared" si="57"/>
        <v>0</v>
      </c>
      <c r="E232" s="54"/>
      <c r="F232" s="13"/>
      <c r="G232" s="18"/>
      <c r="H232" s="58"/>
      <c r="I232" s="13"/>
      <c r="J232" s="17"/>
      <c r="K232" s="13"/>
      <c r="L232" s="14"/>
      <c r="M232" s="14"/>
      <c r="N232" s="16"/>
      <c r="O232" s="58"/>
      <c r="P232" s="55"/>
      <c r="Q232" s="312">
        <f t="shared" si="59"/>
        <v>0</v>
      </c>
      <c r="R232" s="250" t="str">
        <f t="shared" si="43"/>
        <v xml:space="preserve"> </v>
      </c>
    </row>
    <row r="233" spans="1:18" x14ac:dyDescent="0.2">
      <c r="A233" s="120">
        <v>11</v>
      </c>
      <c r="B233" s="121">
        <f t="shared" si="56"/>
        <v>0</v>
      </c>
      <c r="C233" s="299">
        <f t="shared" si="58"/>
        <v>0</v>
      </c>
      <c r="D233" s="333">
        <f t="shared" si="57"/>
        <v>0</v>
      </c>
      <c r="E233" s="54"/>
      <c r="F233" s="13"/>
      <c r="G233" s="18"/>
      <c r="H233" s="58"/>
      <c r="I233" s="13"/>
      <c r="J233" s="17"/>
      <c r="K233" s="13"/>
      <c r="L233" s="14"/>
      <c r="M233" s="14"/>
      <c r="N233" s="16"/>
      <c r="O233" s="58"/>
      <c r="P233" s="55"/>
      <c r="Q233" s="312">
        <f t="shared" si="59"/>
        <v>0</v>
      </c>
      <c r="R233" s="250" t="str">
        <f t="shared" si="43"/>
        <v xml:space="preserve"> </v>
      </c>
    </row>
    <row r="234" spans="1:18" x14ac:dyDescent="0.2">
      <c r="A234" s="120">
        <v>12</v>
      </c>
      <c r="B234" s="121">
        <f t="shared" si="56"/>
        <v>0</v>
      </c>
      <c r="C234" s="299">
        <f t="shared" si="58"/>
        <v>0</v>
      </c>
      <c r="D234" s="333">
        <f t="shared" si="57"/>
        <v>0</v>
      </c>
      <c r="E234" s="54"/>
      <c r="F234" s="13"/>
      <c r="G234" s="18"/>
      <c r="H234" s="58"/>
      <c r="I234" s="13"/>
      <c r="J234" s="17"/>
      <c r="K234" s="13"/>
      <c r="L234" s="14"/>
      <c r="M234" s="14"/>
      <c r="N234" s="16"/>
      <c r="O234" s="58"/>
      <c r="P234" s="55"/>
      <c r="Q234" s="312">
        <f t="shared" si="59"/>
        <v>0</v>
      </c>
      <c r="R234" s="250" t="str">
        <f t="shared" si="43"/>
        <v xml:space="preserve"> </v>
      </c>
    </row>
    <row r="235" spans="1:18" x14ac:dyDescent="0.2">
      <c r="A235" s="120">
        <v>13</v>
      </c>
      <c r="B235" s="121">
        <f t="shared" si="56"/>
        <v>0</v>
      </c>
      <c r="C235" s="299">
        <f t="shared" si="58"/>
        <v>0</v>
      </c>
      <c r="D235" s="333">
        <f t="shared" si="57"/>
        <v>0</v>
      </c>
      <c r="E235" s="54"/>
      <c r="F235" s="13"/>
      <c r="G235" s="18"/>
      <c r="H235" s="58"/>
      <c r="I235" s="13"/>
      <c r="J235" s="17"/>
      <c r="K235" s="13"/>
      <c r="L235" s="14"/>
      <c r="M235" s="14"/>
      <c r="N235" s="16"/>
      <c r="O235" s="58"/>
      <c r="P235" s="55"/>
      <c r="Q235" s="312">
        <f t="shared" si="59"/>
        <v>0</v>
      </c>
      <c r="R235" s="250" t="str">
        <f t="shared" si="43"/>
        <v xml:space="preserve"> </v>
      </c>
    </row>
    <row r="236" spans="1:18" x14ac:dyDescent="0.2">
      <c r="A236" s="120">
        <v>14</v>
      </c>
      <c r="B236" s="121">
        <f t="shared" si="56"/>
        <v>0</v>
      </c>
      <c r="C236" s="299">
        <f t="shared" si="58"/>
        <v>0</v>
      </c>
      <c r="D236" s="333">
        <f t="shared" si="57"/>
        <v>0</v>
      </c>
      <c r="E236" s="54"/>
      <c r="F236" s="13"/>
      <c r="G236" s="18"/>
      <c r="H236" s="58"/>
      <c r="I236" s="13"/>
      <c r="J236" s="17"/>
      <c r="K236" s="13"/>
      <c r="L236" s="14"/>
      <c r="M236" s="14"/>
      <c r="N236" s="16"/>
      <c r="O236" s="58"/>
      <c r="P236" s="55"/>
      <c r="Q236" s="312">
        <f t="shared" si="59"/>
        <v>0</v>
      </c>
      <c r="R236" s="250" t="str">
        <f t="shared" si="43"/>
        <v xml:space="preserve"> </v>
      </c>
    </row>
    <row r="237" spans="1:18" ht="13.5" thickBot="1" x14ac:dyDescent="0.25">
      <c r="A237" s="120">
        <v>15</v>
      </c>
      <c r="B237" s="121">
        <f t="shared" si="56"/>
        <v>0</v>
      </c>
      <c r="C237" s="299">
        <f t="shared" si="58"/>
        <v>0</v>
      </c>
      <c r="D237" s="334">
        <f t="shared" si="57"/>
        <v>0</v>
      </c>
      <c r="E237" s="71"/>
      <c r="F237" s="43"/>
      <c r="G237" s="44"/>
      <c r="H237" s="66"/>
      <c r="I237" s="69"/>
      <c r="J237" s="42"/>
      <c r="K237" s="43"/>
      <c r="L237" s="45"/>
      <c r="M237" s="45"/>
      <c r="N237" s="46"/>
      <c r="O237" s="59"/>
      <c r="P237" s="56"/>
      <c r="Q237" s="313">
        <f t="shared" si="59"/>
        <v>0</v>
      </c>
      <c r="R237" s="250" t="str">
        <f t="shared" si="43"/>
        <v xml:space="preserve"> </v>
      </c>
    </row>
    <row r="238" spans="1:18" s="122" customFormat="1" ht="13.5" thickBot="1" x14ac:dyDescent="0.25">
      <c r="B238" s="121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4" t="str">
        <f t="shared" ref="R238:R301" si="60">IF(Q238&lt;0, "KONČNO STANJE NE SME BITI MANJŠE OD 0 !!!", " ")</f>
        <v xml:space="preserve"> </v>
      </c>
    </row>
    <row r="239" spans="1:18" s="122" customFormat="1" ht="13.5" thickBot="1" x14ac:dyDescent="0.25">
      <c r="B239" s="126" t="s">
        <v>31</v>
      </c>
      <c r="C239" s="127"/>
      <c r="D239" s="128">
        <f>SUM(D223:D237)</f>
        <v>0</v>
      </c>
      <c r="E239" s="125">
        <f>SUM(E223:E237)</f>
        <v>0</v>
      </c>
      <c r="F239" s="125">
        <f>SUM(F223:F237)</f>
        <v>0</v>
      </c>
      <c r="G239" s="125">
        <f>SUM(G223:G237)</f>
        <v>0</v>
      </c>
      <c r="H239" s="125">
        <f t="shared" ref="H239:Q239" si="61">SUM(H223:H237)</f>
        <v>0</v>
      </c>
      <c r="I239" s="125">
        <f t="shared" si="61"/>
        <v>0</v>
      </c>
      <c r="J239" s="125">
        <f t="shared" si="61"/>
        <v>0</v>
      </c>
      <c r="K239" s="125">
        <f t="shared" si="61"/>
        <v>0</v>
      </c>
      <c r="L239" s="125">
        <f t="shared" si="61"/>
        <v>0</v>
      </c>
      <c r="M239" s="125">
        <f t="shared" si="61"/>
        <v>0</v>
      </c>
      <c r="N239" s="125">
        <f t="shared" si="61"/>
        <v>0</v>
      </c>
      <c r="O239" s="125">
        <f t="shared" si="61"/>
        <v>0</v>
      </c>
      <c r="P239" s="125">
        <f t="shared" si="61"/>
        <v>0</v>
      </c>
      <c r="Q239" s="125">
        <f t="shared" si="61"/>
        <v>0</v>
      </c>
      <c r="R239" s="124" t="str">
        <f t="shared" si="60"/>
        <v xml:space="preserve"> </v>
      </c>
    </row>
    <row r="240" spans="1:18" s="122" customFormat="1" ht="13.5" thickBot="1" x14ac:dyDescent="0.25">
      <c r="B240" s="121"/>
      <c r="D240" s="123"/>
      <c r="E240" s="123"/>
      <c r="F240" s="123"/>
      <c r="G240" s="406" t="str">
        <f>IF(G239=M239," ","POVEČANJE IN ZMANJŠANJE NI USKLAJENO!")</f>
        <v xml:space="preserve"> </v>
      </c>
      <c r="H240" s="407"/>
      <c r="I240" s="407"/>
      <c r="J240" s="407"/>
      <c r="K240" s="407"/>
      <c r="L240" s="407"/>
      <c r="M240" s="408"/>
      <c r="N240" s="123"/>
      <c r="O240" s="123"/>
      <c r="P240" s="123"/>
      <c r="Q240" s="123"/>
      <c r="R240" s="124" t="str">
        <f t="shared" si="60"/>
        <v xml:space="preserve"> </v>
      </c>
    </row>
    <row r="241" spans="1:18" s="122" customFormat="1" x14ac:dyDescent="0.2">
      <c r="A241" s="120"/>
      <c r="B241" s="121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124" t="str">
        <f t="shared" si="60"/>
        <v xml:space="preserve"> </v>
      </c>
    </row>
    <row r="242" spans="1:18" s="122" customFormat="1" ht="15.75" x14ac:dyDescent="0.25">
      <c r="A242" s="120"/>
      <c r="B242" s="121"/>
      <c r="D242" s="198" t="s">
        <v>24</v>
      </c>
      <c r="E242" s="37">
        <f>+E218</f>
        <v>0</v>
      </c>
      <c r="F242" s="37"/>
      <c r="G242" s="37"/>
      <c r="H242" s="37"/>
      <c r="I242" s="37"/>
      <c r="J242" s="37"/>
      <c r="K242" s="37"/>
      <c r="L242" s="198"/>
      <c r="M242" s="198" t="s">
        <v>22</v>
      </c>
      <c r="N242" s="198"/>
      <c r="O242" s="198"/>
      <c r="P242" s="198"/>
      <c r="Q242" s="151">
        <f>+'seznam za gibanje'!D7</f>
        <v>2024</v>
      </c>
      <c r="R242" s="124" t="str">
        <f t="shared" si="60"/>
        <v xml:space="preserve"> </v>
      </c>
    </row>
    <row r="243" spans="1:18" s="122" customFormat="1" x14ac:dyDescent="0.2">
      <c r="B243" s="121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124" t="str">
        <f t="shared" si="60"/>
        <v xml:space="preserve"> </v>
      </c>
    </row>
    <row r="244" spans="1:18" s="122" customFormat="1" ht="15.75" x14ac:dyDescent="0.25">
      <c r="B244" s="121"/>
      <c r="D244" s="199" t="s">
        <v>25</v>
      </c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124" t="str">
        <f t="shared" si="60"/>
        <v xml:space="preserve"> </v>
      </c>
    </row>
    <row r="245" spans="1:18" s="122" customFormat="1" ht="13.5" thickBot="1" x14ac:dyDescent="0.25">
      <c r="B245" s="121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124" t="str">
        <f t="shared" si="60"/>
        <v xml:space="preserve"> </v>
      </c>
    </row>
    <row r="246" spans="1:18" s="122" customFormat="1" ht="51.75" thickBot="1" x14ac:dyDescent="0.25">
      <c r="A246" s="202" t="str">
        <f>A6</f>
        <v>Zap. št.:</v>
      </c>
      <c r="B246" s="202" t="str">
        <f>B6</f>
        <v>Kategorija živali</v>
      </c>
      <c r="C246" s="298" t="str">
        <f>C6</f>
        <v>L/K</v>
      </c>
      <c r="D246" s="304" t="str">
        <f t="shared" ref="D246:Q246" si="62">D6</f>
        <v>Začetno stanje</v>
      </c>
      <c r="E246" s="304" t="str">
        <f t="shared" si="62"/>
        <v>Kupljeni
+</v>
      </c>
      <c r="F246" s="304" t="str">
        <f t="shared" si="62"/>
        <v>Rojeni
+</v>
      </c>
      <c r="G246" s="317" t="str">
        <f t="shared" si="62"/>
        <v>Ostalo povečanje
+</v>
      </c>
      <c r="H246" s="318" t="str">
        <f t="shared" si="62"/>
        <v>Prodano za nadaljno rejo
-</v>
      </c>
      <c r="I246" s="304" t="str">
        <f t="shared" si="62"/>
        <v>Prodano za zakol
-</v>
      </c>
      <c r="J246" s="304" t="str">
        <f t="shared" si="62"/>
        <v>Turistična dejavnost
-</v>
      </c>
      <c r="K246" s="304" t="str">
        <f t="shared" si="62"/>
        <v>Poraba v gospodinjstvu
-</v>
      </c>
      <c r="L246" s="304" t="str">
        <f t="shared" si="62"/>
        <v>Predelava
(dod. dej.)
-</v>
      </c>
      <c r="M246" s="304" t="str">
        <f t="shared" si="62"/>
        <v>Ostalo zmanjšanje
-</v>
      </c>
      <c r="N246" s="317" t="str">
        <f t="shared" si="62"/>
        <v>Pogin
-</v>
      </c>
      <c r="O246" s="318" t="str">
        <f t="shared" si="62"/>
        <v>Na pašo na drug KMG-MID
-</v>
      </c>
      <c r="P246" s="304" t="str">
        <f t="shared" si="62"/>
        <v>S paše drugega KMG-MIDa
+</v>
      </c>
      <c r="Q246" s="314" t="str">
        <f t="shared" si="62"/>
        <v>Končno stanje</v>
      </c>
      <c r="R246" s="124" t="str">
        <f t="shared" si="60"/>
        <v xml:space="preserve"> </v>
      </c>
    </row>
    <row r="247" spans="1:18" x14ac:dyDescent="0.2">
      <c r="A247" s="120">
        <v>1</v>
      </c>
      <c r="B247" s="121">
        <f t="shared" ref="B247:C261" si="63">+B223</f>
        <v>0</v>
      </c>
      <c r="C247" s="299">
        <f t="shared" si="63"/>
        <v>0</v>
      </c>
      <c r="D247" s="332">
        <f t="shared" ref="D247:D261" si="64">+Q223</f>
        <v>0</v>
      </c>
      <c r="E247" s="52"/>
      <c r="F247" s="20"/>
      <c r="G247" s="21"/>
      <c r="H247" s="67"/>
      <c r="I247" s="70"/>
      <c r="J247" s="19"/>
      <c r="K247" s="20"/>
      <c r="L247" s="22"/>
      <c r="M247" s="22"/>
      <c r="N247" s="24"/>
      <c r="O247" s="57"/>
      <c r="P247" s="53"/>
      <c r="Q247" s="312">
        <f>+D247+E247+F247+G247-H247-I247-J247-K247-L247-M247-N247-O247+P247</f>
        <v>0</v>
      </c>
      <c r="R247" s="250" t="str">
        <f t="shared" si="60"/>
        <v xml:space="preserve"> </v>
      </c>
    </row>
    <row r="248" spans="1:18" x14ac:dyDescent="0.2">
      <c r="A248" s="120">
        <v>2</v>
      </c>
      <c r="B248" s="121">
        <f t="shared" si="63"/>
        <v>0</v>
      </c>
      <c r="C248" s="299">
        <f t="shared" ref="C248:C261" si="65">+C224</f>
        <v>0</v>
      </c>
      <c r="D248" s="333">
        <f t="shared" si="64"/>
        <v>0</v>
      </c>
      <c r="E248" s="54"/>
      <c r="F248" s="13"/>
      <c r="G248" s="18"/>
      <c r="H248" s="58"/>
      <c r="I248" s="13"/>
      <c r="J248" s="17"/>
      <c r="K248" s="13"/>
      <c r="L248" s="14"/>
      <c r="M248" s="14"/>
      <c r="N248" s="16"/>
      <c r="O248" s="58"/>
      <c r="P248" s="55"/>
      <c r="Q248" s="312">
        <f t="shared" ref="Q248:Q261" si="66">+D248+E248+F248+G248-H248-I248-J248-K248-L248-M248-N248-O248+P248</f>
        <v>0</v>
      </c>
      <c r="R248" s="250" t="str">
        <f t="shared" si="60"/>
        <v xml:space="preserve"> </v>
      </c>
    </row>
    <row r="249" spans="1:18" x14ac:dyDescent="0.2">
      <c r="A249" s="120">
        <v>3</v>
      </c>
      <c r="B249" s="121">
        <f t="shared" si="63"/>
        <v>0</v>
      </c>
      <c r="C249" s="299">
        <f t="shared" si="65"/>
        <v>0</v>
      </c>
      <c r="D249" s="333">
        <f t="shared" si="64"/>
        <v>0</v>
      </c>
      <c r="E249" s="54"/>
      <c r="F249" s="13"/>
      <c r="G249" s="18"/>
      <c r="H249" s="58"/>
      <c r="I249" s="13"/>
      <c r="J249" s="17"/>
      <c r="K249" s="13"/>
      <c r="L249" s="14"/>
      <c r="M249" s="14"/>
      <c r="N249" s="16"/>
      <c r="O249" s="58"/>
      <c r="P249" s="55"/>
      <c r="Q249" s="312">
        <f t="shared" si="66"/>
        <v>0</v>
      </c>
      <c r="R249" s="250" t="str">
        <f t="shared" si="60"/>
        <v xml:space="preserve"> </v>
      </c>
    </row>
    <row r="250" spans="1:18" x14ac:dyDescent="0.2">
      <c r="A250" s="120">
        <v>4</v>
      </c>
      <c r="B250" s="121">
        <f t="shared" si="63"/>
        <v>0</v>
      </c>
      <c r="C250" s="299">
        <f t="shared" si="65"/>
        <v>0</v>
      </c>
      <c r="D250" s="333">
        <f t="shared" si="64"/>
        <v>0</v>
      </c>
      <c r="E250" s="54"/>
      <c r="F250" s="13"/>
      <c r="G250" s="18"/>
      <c r="H250" s="58"/>
      <c r="I250" s="13"/>
      <c r="J250" s="17"/>
      <c r="K250" s="13"/>
      <c r="L250" s="14"/>
      <c r="M250" s="14"/>
      <c r="N250" s="16"/>
      <c r="O250" s="58"/>
      <c r="P250" s="55"/>
      <c r="Q250" s="312">
        <f t="shared" si="66"/>
        <v>0</v>
      </c>
      <c r="R250" s="250" t="str">
        <f t="shared" si="60"/>
        <v xml:space="preserve"> </v>
      </c>
    </row>
    <row r="251" spans="1:18" x14ac:dyDescent="0.2">
      <c r="A251" s="120">
        <v>5</v>
      </c>
      <c r="B251" s="121">
        <f t="shared" si="63"/>
        <v>0</v>
      </c>
      <c r="C251" s="299">
        <f t="shared" si="65"/>
        <v>0</v>
      </c>
      <c r="D251" s="333">
        <f t="shared" si="64"/>
        <v>0</v>
      </c>
      <c r="E251" s="54"/>
      <c r="F251" s="13"/>
      <c r="G251" s="18"/>
      <c r="H251" s="58"/>
      <c r="I251" s="13"/>
      <c r="J251" s="17"/>
      <c r="K251" s="13"/>
      <c r="L251" s="14"/>
      <c r="M251" s="14"/>
      <c r="N251" s="16"/>
      <c r="O251" s="58"/>
      <c r="P251" s="55"/>
      <c r="Q251" s="312">
        <f t="shared" si="66"/>
        <v>0</v>
      </c>
      <c r="R251" s="250" t="str">
        <f t="shared" si="60"/>
        <v xml:space="preserve"> </v>
      </c>
    </row>
    <row r="252" spans="1:18" x14ac:dyDescent="0.2">
      <c r="A252" s="120">
        <v>6</v>
      </c>
      <c r="B252" s="121">
        <f t="shared" si="63"/>
        <v>0</v>
      </c>
      <c r="C252" s="299">
        <f t="shared" si="65"/>
        <v>0</v>
      </c>
      <c r="D252" s="333">
        <f t="shared" si="64"/>
        <v>0</v>
      </c>
      <c r="E252" s="54"/>
      <c r="F252" s="13"/>
      <c r="G252" s="18"/>
      <c r="H252" s="58"/>
      <c r="I252" s="13"/>
      <c r="J252" s="17"/>
      <c r="K252" s="13"/>
      <c r="L252" s="14"/>
      <c r="M252" s="14"/>
      <c r="N252" s="16"/>
      <c r="O252" s="58"/>
      <c r="P252" s="55"/>
      <c r="Q252" s="312">
        <f t="shared" si="66"/>
        <v>0</v>
      </c>
      <c r="R252" s="250" t="str">
        <f t="shared" si="60"/>
        <v xml:space="preserve"> </v>
      </c>
    </row>
    <row r="253" spans="1:18" x14ac:dyDescent="0.2">
      <c r="A253" s="120">
        <v>7</v>
      </c>
      <c r="B253" s="121">
        <f t="shared" si="63"/>
        <v>0</v>
      </c>
      <c r="C253" s="299">
        <f t="shared" si="65"/>
        <v>0</v>
      </c>
      <c r="D253" s="333">
        <f t="shared" si="64"/>
        <v>0</v>
      </c>
      <c r="E253" s="54"/>
      <c r="F253" s="13"/>
      <c r="G253" s="18"/>
      <c r="H253" s="58"/>
      <c r="I253" s="13"/>
      <c r="J253" s="17"/>
      <c r="K253" s="13"/>
      <c r="L253" s="14"/>
      <c r="M253" s="14"/>
      <c r="N253" s="16"/>
      <c r="O253" s="58"/>
      <c r="P253" s="55"/>
      <c r="Q253" s="312">
        <f t="shared" si="66"/>
        <v>0</v>
      </c>
      <c r="R253" s="250" t="str">
        <f t="shared" si="60"/>
        <v xml:space="preserve"> </v>
      </c>
    </row>
    <row r="254" spans="1:18" x14ac:dyDescent="0.2">
      <c r="A254" s="120">
        <v>8</v>
      </c>
      <c r="B254" s="121">
        <f t="shared" si="63"/>
        <v>0</v>
      </c>
      <c r="C254" s="299">
        <f t="shared" si="65"/>
        <v>0</v>
      </c>
      <c r="D254" s="333">
        <f t="shared" si="64"/>
        <v>0</v>
      </c>
      <c r="E254" s="54"/>
      <c r="F254" s="13"/>
      <c r="G254" s="18"/>
      <c r="H254" s="58"/>
      <c r="I254" s="13"/>
      <c r="J254" s="17"/>
      <c r="K254" s="13"/>
      <c r="L254" s="14"/>
      <c r="M254" s="14"/>
      <c r="N254" s="16"/>
      <c r="O254" s="58"/>
      <c r="P254" s="55"/>
      <c r="Q254" s="312">
        <f t="shared" si="66"/>
        <v>0</v>
      </c>
      <c r="R254" s="250" t="str">
        <f t="shared" si="60"/>
        <v xml:space="preserve"> </v>
      </c>
    </row>
    <row r="255" spans="1:18" x14ac:dyDescent="0.2">
      <c r="A255" s="120">
        <v>9</v>
      </c>
      <c r="B255" s="121">
        <f t="shared" si="63"/>
        <v>0</v>
      </c>
      <c r="C255" s="299">
        <f t="shared" si="65"/>
        <v>0</v>
      </c>
      <c r="D255" s="333">
        <f t="shared" si="64"/>
        <v>0</v>
      </c>
      <c r="E255" s="54"/>
      <c r="F255" s="13"/>
      <c r="G255" s="18"/>
      <c r="H255" s="58"/>
      <c r="I255" s="13"/>
      <c r="J255" s="17"/>
      <c r="K255" s="13"/>
      <c r="L255" s="14"/>
      <c r="M255" s="14"/>
      <c r="N255" s="16"/>
      <c r="O255" s="58"/>
      <c r="P255" s="55"/>
      <c r="Q255" s="312">
        <f t="shared" si="66"/>
        <v>0</v>
      </c>
      <c r="R255" s="250" t="str">
        <f t="shared" si="60"/>
        <v xml:space="preserve"> </v>
      </c>
    </row>
    <row r="256" spans="1:18" x14ac:dyDescent="0.2">
      <c r="A256" s="120">
        <v>10</v>
      </c>
      <c r="B256" s="121">
        <f t="shared" si="63"/>
        <v>0</v>
      </c>
      <c r="C256" s="299">
        <f t="shared" si="65"/>
        <v>0</v>
      </c>
      <c r="D256" s="333">
        <f t="shared" si="64"/>
        <v>0</v>
      </c>
      <c r="E256" s="54"/>
      <c r="F256" s="13"/>
      <c r="G256" s="18"/>
      <c r="H256" s="58"/>
      <c r="I256" s="13"/>
      <c r="J256" s="17"/>
      <c r="K256" s="13"/>
      <c r="L256" s="14"/>
      <c r="M256" s="14"/>
      <c r="N256" s="16"/>
      <c r="O256" s="58"/>
      <c r="P256" s="55"/>
      <c r="Q256" s="312">
        <f t="shared" si="66"/>
        <v>0</v>
      </c>
      <c r="R256" s="250" t="str">
        <f t="shared" si="60"/>
        <v xml:space="preserve"> </v>
      </c>
    </row>
    <row r="257" spans="1:18" x14ac:dyDescent="0.2">
      <c r="A257" s="120">
        <v>11</v>
      </c>
      <c r="B257" s="121">
        <f t="shared" si="63"/>
        <v>0</v>
      </c>
      <c r="C257" s="299">
        <f t="shared" si="65"/>
        <v>0</v>
      </c>
      <c r="D257" s="333">
        <f t="shared" si="64"/>
        <v>0</v>
      </c>
      <c r="E257" s="54"/>
      <c r="F257" s="13"/>
      <c r="G257" s="18"/>
      <c r="H257" s="58"/>
      <c r="I257" s="13"/>
      <c r="J257" s="17"/>
      <c r="K257" s="13"/>
      <c r="L257" s="14"/>
      <c r="M257" s="14"/>
      <c r="N257" s="16"/>
      <c r="O257" s="58"/>
      <c r="P257" s="55"/>
      <c r="Q257" s="312">
        <f t="shared" si="66"/>
        <v>0</v>
      </c>
      <c r="R257" s="250" t="str">
        <f t="shared" si="60"/>
        <v xml:space="preserve"> </v>
      </c>
    </row>
    <row r="258" spans="1:18" x14ac:dyDescent="0.2">
      <c r="A258" s="120">
        <v>12</v>
      </c>
      <c r="B258" s="121">
        <f t="shared" si="63"/>
        <v>0</v>
      </c>
      <c r="C258" s="299">
        <f t="shared" si="65"/>
        <v>0</v>
      </c>
      <c r="D258" s="333">
        <f t="shared" si="64"/>
        <v>0</v>
      </c>
      <c r="E258" s="54"/>
      <c r="F258" s="13"/>
      <c r="G258" s="18"/>
      <c r="H258" s="58"/>
      <c r="I258" s="13"/>
      <c r="J258" s="17"/>
      <c r="K258" s="13"/>
      <c r="L258" s="14"/>
      <c r="M258" s="14"/>
      <c r="N258" s="16"/>
      <c r="O258" s="58"/>
      <c r="P258" s="55"/>
      <c r="Q258" s="312">
        <f t="shared" si="66"/>
        <v>0</v>
      </c>
      <c r="R258" s="250" t="str">
        <f t="shared" si="60"/>
        <v xml:space="preserve"> </v>
      </c>
    </row>
    <row r="259" spans="1:18" x14ac:dyDescent="0.2">
      <c r="A259" s="120">
        <v>13</v>
      </c>
      <c r="B259" s="121">
        <f t="shared" si="63"/>
        <v>0</v>
      </c>
      <c r="C259" s="299">
        <f t="shared" si="65"/>
        <v>0</v>
      </c>
      <c r="D259" s="333">
        <f t="shared" si="64"/>
        <v>0</v>
      </c>
      <c r="E259" s="54"/>
      <c r="F259" s="13"/>
      <c r="G259" s="18"/>
      <c r="H259" s="58"/>
      <c r="I259" s="13"/>
      <c r="J259" s="17"/>
      <c r="K259" s="13"/>
      <c r="L259" s="14"/>
      <c r="M259" s="14"/>
      <c r="N259" s="16"/>
      <c r="O259" s="58"/>
      <c r="P259" s="55"/>
      <c r="Q259" s="312">
        <f t="shared" si="66"/>
        <v>0</v>
      </c>
      <c r="R259" s="250" t="str">
        <f t="shared" si="60"/>
        <v xml:space="preserve"> </v>
      </c>
    </row>
    <row r="260" spans="1:18" x14ac:dyDescent="0.2">
      <c r="A260" s="120">
        <v>14</v>
      </c>
      <c r="B260" s="121">
        <f t="shared" si="63"/>
        <v>0</v>
      </c>
      <c r="C260" s="299">
        <f t="shared" si="65"/>
        <v>0</v>
      </c>
      <c r="D260" s="333">
        <f t="shared" si="64"/>
        <v>0</v>
      </c>
      <c r="E260" s="54"/>
      <c r="F260" s="13"/>
      <c r="G260" s="18"/>
      <c r="H260" s="58"/>
      <c r="I260" s="13"/>
      <c r="J260" s="17"/>
      <c r="K260" s="13"/>
      <c r="L260" s="14"/>
      <c r="M260" s="14"/>
      <c r="N260" s="16"/>
      <c r="O260" s="58"/>
      <c r="P260" s="55"/>
      <c r="Q260" s="312">
        <f t="shared" si="66"/>
        <v>0</v>
      </c>
      <c r="R260" s="250" t="str">
        <f t="shared" si="60"/>
        <v xml:space="preserve"> </v>
      </c>
    </row>
    <row r="261" spans="1:18" ht="13.5" thickBot="1" x14ac:dyDescent="0.25">
      <c r="A261" s="120">
        <v>15</v>
      </c>
      <c r="B261" s="121">
        <f t="shared" si="63"/>
        <v>0</v>
      </c>
      <c r="C261" s="299">
        <f t="shared" si="65"/>
        <v>0</v>
      </c>
      <c r="D261" s="334">
        <f t="shared" si="64"/>
        <v>0</v>
      </c>
      <c r="E261" s="71"/>
      <c r="F261" s="43"/>
      <c r="G261" s="44"/>
      <c r="H261" s="66"/>
      <c r="I261" s="69"/>
      <c r="J261" s="42"/>
      <c r="K261" s="43"/>
      <c r="L261" s="45"/>
      <c r="M261" s="45"/>
      <c r="N261" s="46"/>
      <c r="O261" s="59"/>
      <c r="P261" s="56"/>
      <c r="Q261" s="313">
        <f t="shared" si="66"/>
        <v>0</v>
      </c>
      <c r="R261" s="250" t="str">
        <f t="shared" si="60"/>
        <v xml:space="preserve"> </v>
      </c>
    </row>
    <row r="262" spans="1:18" s="122" customFormat="1" ht="13.5" thickBot="1" x14ac:dyDescent="0.25">
      <c r="B262" s="121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4" t="str">
        <f t="shared" si="60"/>
        <v xml:space="preserve"> </v>
      </c>
    </row>
    <row r="263" spans="1:18" s="122" customFormat="1" ht="13.5" thickBot="1" x14ac:dyDescent="0.25">
      <c r="B263" s="126" t="s">
        <v>31</v>
      </c>
      <c r="C263" s="127"/>
      <c r="D263" s="128">
        <f>SUM(D247:D261)</f>
        <v>0</v>
      </c>
      <c r="E263" s="125">
        <f>SUM(E247:E261)</f>
        <v>0</v>
      </c>
      <c r="F263" s="125">
        <f>SUM(F247:F261)</f>
        <v>0</v>
      </c>
      <c r="G263" s="125">
        <f>SUM(G247:G261)</f>
        <v>0</v>
      </c>
      <c r="H263" s="125">
        <f t="shared" ref="H263:Q263" si="67">SUM(H247:H261)</f>
        <v>0</v>
      </c>
      <c r="I263" s="125">
        <f t="shared" si="67"/>
        <v>0</v>
      </c>
      <c r="J263" s="125">
        <f t="shared" si="67"/>
        <v>0</v>
      </c>
      <c r="K263" s="125">
        <f t="shared" si="67"/>
        <v>0</v>
      </c>
      <c r="L263" s="125">
        <f t="shared" si="67"/>
        <v>0</v>
      </c>
      <c r="M263" s="125">
        <f t="shared" si="67"/>
        <v>0</v>
      </c>
      <c r="N263" s="125">
        <f t="shared" si="67"/>
        <v>0</v>
      </c>
      <c r="O263" s="125">
        <f t="shared" si="67"/>
        <v>0</v>
      </c>
      <c r="P263" s="125">
        <f t="shared" si="67"/>
        <v>0</v>
      </c>
      <c r="Q263" s="125">
        <f t="shared" si="67"/>
        <v>0</v>
      </c>
      <c r="R263" s="124" t="str">
        <f t="shared" si="60"/>
        <v xml:space="preserve"> </v>
      </c>
    </row>
    <row r="264" spans="1:18" s="122" customFormat="1" ht="13.5" thickBot="1" x14ac:dyDescent="0.25">
      <c r="B264" s="121"/>
      <c r="D264" s="123"/>
      <c r="E264" s="123"/>
      <c r="F264" s="123"/>
      <c r="G264" s="406" t="str">
        <f>IF(G263=M263," ","POVEČANJE IN ZMANJŠANJE NI USKLAJENO!")</f>
        <v xml:space="preserve"> </v>
      </c>
      <c r="H264" s="407"/>
      <c r="I264" s="407"/>
      <c r="J264" s="407"/>
      <c r="K264" s="407"/>
      <c r="L264" s="407"/>
      <c r="M264" s="408"/>
      <c r="N264" s="123"/>
      <c r="O264" s="123"/>
      <c r="P264" s="123"/>
      <c r="Q264" s="123"/>
      <c r="R264" s="124" t="str">
        <f t="shared" si="60"/>
        <v xml:space="preserve"> </v>
      </c>
    </row>
    <row r="265" spans="1:18" s="122" customFormat="1" x14ac:dyDescent="0.2">
      <c r="A265" s="120"/>
      <c r="B265" s="121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124" t="str">
        <f t="shared" si="60"/>
        <v xml:space="preserve"> </v>
      </c>
    </row>
    <row r="266" spans="1:18" s="122" customFormat="1" ht="15.75" x14ac:dyDescent="0.25">
      <c r="A266" s="120"/>
      <c r="B266" s="121"/>
      <c r="D266" s="198" t="s">
        <v>24</v>
      </c>
      <c r="E266" s="37">
        <f>+E242</f>
        <v>0</v>
      </c>
      <c r="F266" s="37"/>
      <c r="G266" s="37"/>
      <c r="H266" s="37"/>
      <c r="I266" s="37"/>
      <c r="J266" s="37"/>
      <c r="K266" s="37"/>
      <c r="L266" s="198"/>
      <c r="M266" s="198" t="s">
        <v>23</v>
      </c>
      <c r="N266" s="198"/>
      <c r="O266" s="198"/>
      <c r="P266" s="198"/>
      <c r="Q266" s="151">
        <f>+'seznam za gibanje'!D7</f>
        <v>2024</v>
      </c>
      <c r="R266" s="124" t="str">
        <f t="shared" si="60"/>
        <v xml:space="preserve"> </v>
      </c>
    </row>
    <row r="267" spans="1:18" s="122" customFormat="1" x14ac:dyDescent="0.2">
      <c r="B267" s="121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124" t="str">
        <f t="shared" si="60"/>
        <v xml:space="preserve"> </v>
      </c>
    </row>
    <row r="268" spans="1:18" s="122" customFormat="1" ht="15.75" x14ac:dyDescent="0.25">
      <c r="B268" s="121"/>
      <c r="D268" s="199" t="s">
        <v>25</v>
      </c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124" t="str">
        <f t="shared" si="60"/>
        <v xml:space="preserve"> </v>
      </c>
    </row>
    <row r="269" spans="1:18" s="122" customFormat="1" ht="13.5" thickBot="1" x14ac:dyDescent="0.25">
      <c r="B269" s="121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124" t="str">
        <f t="shared" si="60"/>
        <v xml:space="preserve"> </v>
      </c>
    </row>
    <row r="270" spans="1:18" s="122" customFormat="1" ht="51.75" thickBot="1" x14ac:dyDescent="0.25">
      <c r="A270" s="202" t="str">
        <f>A6</f>
        <v>Zap. št.:</v>
      </c>
      <c r="B270" s="202" t="str">
        <f>B6</f>
        <v>Kategorija živali</v>
      </c>
      <c r="C270" s="298" t="str">
        <f>C6</f>
        <v>L/K</v>
      </c>
      <c r="D270" s="304" t="str">
        <f t="shared" ref="D270:Q270" si="68">D6</f>
        <v>Začetno stanje</v>
      </c>
      <c r="E270" s="304" t="str">
        <f t="shared" si="68"/>
        <v>Kupljeni
+</v>
      </c>
      <c r="F270" s="304" t="str">
        <f t="shared" si="68"/>
        <v>Rojeni
+</v>
      </c>
      <c r="G270" s="317" t="str">
        <f t="shared" si="68"/>
        <v>Ostalo povečanje
+</v>
      </c>
      <c r="H270" s="318" t="str">
        <f t="shared" si="68"/>
        <v>Prodano za nadaljno rejo
-</v>
      </c>
      <c r="I270" s="304" t="str">
        <f t="shared" si="68"/>
        <v>Prodano za zakol
-</v>
      </c>
      <c r="J270" s="304" t="str">
        <f t="shared" si="68"/>
        <v>Turistična dejavnost
-</v>
      </c>
      <c r="K270" s="304" t="str">
        <f t="shared" si="68"/>
        <v>Poraba v gospodinjstvu
-</v>
      </c>
      <c r="L270" s="304" t="str">
        <f t="shared" si="68"/>
        <v>Predelava
(dod. dej.)
-</v>
      </c>
      <c r="M270" s="304" t="str">
        <f t="shared" si="68"/>
        <v>Ostalo zmanjšanje
-</v>
      </c>
      <c r="N270" s="317" t="str">
        <f t="shared" si="68"/>
        <v>Pogin
-</v>
      </c>
      <c r="O270" s="318" t="str">
        <f t="shared" si="68"/>
        <v>Na pašo na drug KMG-MID
-</v>
      </c>
      <c r="P270" s="304" t="str">
        <f t="shared" si="68"/>
        <v>S paše drugega KMG-MIDa
+</v>
      </c>
      <c r="Q270" s="314" t="str">
        <f t="shared" si="68"/>
        <v>Končno stanje</v>
      </c>
      <c r="R270" s="124" t="str">
        <f t="shared" si="60"/>
        <v xml:space="preserve"> </v>
      </c>
    </row>
    <row r="271" spans="1:18" x14ac:dyDescent="0.2">
      <c r="A271" s="120">
        <v>1</v>
      </c>
      <c r="B271" s="121">
        <f t="shared" ref="B271:C285" si="69">+B247</f>
        <v>0</v>
      </c>
      <c r="C271" s="299">
        <f t="shared" si="69"/>
        <v>0</v>
      </c>
      <c r="D271" s="332">
        <f t="shared" ref="D271:D285" si="70">+Q247</f>
        <v>0</v>
      </c>
      <c r="E271" s="52"/>
      <c r="F271" s="20"/>
      <c r="G271" s="21"/>
      <c r="H271" s="67"/>
      <c r="I271" s="70"/>
      <c r="J271" s="19"/>
      <c r="K271" s="20"/>
      <c r="L271" s="22"/>
      <c r="M271" s="22"/>
      <c r="N271" s="24"/>
      <c r="O271" s="57"/>
      <c r="P271" s="53"/>
      <c r="Q271" s="312">
        <f>+D271+E271+F271+G271-H271-I271-J271-K271-L271-M271-N271-O271+P271</f>
        <v>0</v>
      </c>
      <c r="R271" s="250" t="str">
        <f t="shared" si="60"/>
        <v xml:space="preserve"> </v>
      </c>
    </row>
    <row r="272" spans="1:18" x14ac:dyDescent="0.2">
      <c r="A272" s="120">
        <v>2</v>
      </c>
      <c r="B272" s="121">
        <f t="shared" si="69"/>
        <v>0</v>
      </c>
      <c r="C272" s="299">
        <f t="shared" ref="C272:C285" si="71">+C248</f>
        <v>0</v>
      </c>
      <c r="D272" s="333">
        <f t="shared" si="70"/>
        <v>0</v>
      </c>
      <c r="E272" s="54"/>
      <c r="F272" s="13"/>
      <c r="G272" s="18"/>
      <c r="H272" s="58"/>
      <c r="I272" s="13"/>
      <c r="J272" s="17"/>
      <c r="K272" s="13"/>
      <c r="L272" s="14"/>
      <c r="M272" s="14"/>
      <c r="N272" s="16"/>
      <c r="O272" s="58"/>
      <c r="P272" s="55"/>
      <c r="Q272" s="312">
        <f t="shared" ref="Q272:Q284" si="72">+D272+E272+F272+G272-H272-I272-J272-K272-L272-M272-N272-O272+P272</f>
        <v>0</v>
      </c>
      <c r="R272" s="250" t="str">
        <f t="shared" si="60"/>
        <v xml:space="preserve"> </v>
      </c>
    </row>
    <row r="273" spans="1:18" x14ac:dyDescent="0.2">
      <c r="A273" s="120">
        <v>3</v>
      </c>
      <c r="B273" s="121">
        <f t="shared" si="69"/>
        <v>0</v>
      </c>
      <c r="C273" s="299">
        <f t="shared" si="71"/>
        <v>0</v>
      </c>
      <c r="D273" s="333">
        <f t="shared" si="70"/>
        <v>0</v>
      </c>
      <c r="E273" s="54"/>
      <c r="F273" s="13"/>
      <c r="G273" s="18"/>
      <c r="H273" s="58"/>
      <c r="I273" s="13"/>
      <c r="J273" s="17"/>
      <c r="K273" s="13"/>
      <c r="L273" s="14"/>
      <c r="M273" s="14"/>
      <c r="N273" s="16"/>
      <c r="O273" s="58"/>
      <c r="P273" s="55"/>
      <c r="Q273" s="312">
        <f t="shared" si="72"/>
        <v>0</v>
      </c>
      <c r="R273" s="250" t="str">
        <f t="shared" si="60"/>
        <v xml:space="preserve"> </v>
      </c>
    </row>
    <row r="274" spans="1:18" x14ac:dyDescent="0.2">
      <c r="A274" s="120">
        <v>4</v>
      </c>
      <c r="B274" s="121">
        <f t="shared" si="69"/>
        <v>0</v>
      </c>
      <c r="C274" s="299">
        <f t="shared" si="71"/>
        <v>0</v>
      </c>
      <c r="D274" s="333">
        <f t="shared" si="70"/>
        <v>0</v>
      </c>
      <c r="E274" s="54"/>
      <c r="F274" s="13"/>
      <c r="G274" s="18"/>
      <c r="H274" s="58"/>
      <c r="I274" s="13"/>
      <c r="J274" s="17"/>
      <c r="K274" s="13"/>
      <c r="L274" s="14"/>
      <c r="M274" s="14"/>
      <c r="N274" s="16"/>
      <c r="O274" s="58"/>
      <c r="P274" s="55"/>
      <c r="Q274" s="312">
        <f t="shared" si="72"/>
        <v>0</v>
      </c>
      <c r="R274" s="250" t="str">
        <f t="shared" si="60"/>
        <v xml:space="preserve"> </v>
      </c>
    </row>
    <row r="275" spans="1:18" x14ac:dyDescent="0.2">
      <c r="A275" s="120">
        <v>5</v>
      </c>
      <c r="B275" s="121">
        <f t="shared" si="69"/>
        <v>0</v>
      </c>
      <c r="C275" s="299">
        <f t="shared" si="71"/>
        <v>0</v>
      </c>
      <c r="D275" s="333">
        <f t="shared" si="70"/>
        <v>0</v>
      </c>
      <c r="E275" s="54"/>
      <c r="F275" s="13"/>
      <c r="G275" s="18"/>
      <c r="H275" s="58"/>
      <c r="I275" s="13"/>
      <c r="J275" s="17"/>
      <c r="K275" s="13"/>
      <c r="L275" s="14"/>
      <c r="M275" s="14"/>
      <c r="N275" s="16"/>
      <c r="O275" s="58"/>
      <c r="P275" s="55"/>
      <c r="Q275" s="312">
        <f t="shared" si="72"/>
        <v>0</v>
      </c>
      <c r="R275" s="250" t="str">
        <f t="shared" si="60"/>
        <v xml:space="preserve"> </v>
      </c>
    </row>
    <row r="276" spans="1:18" x14ac:dyDescent="0.2">
      <c r="A276" s="120">
        <v>6</v>
      </c>
      <c r="B276" s="121">
        <f t="shared" si="69"/>
        <v>0</v>
      </c>
      <c r="C276" s="299">
        <f t="shared" si="71"/>
        <v>0</v>
      </c>
      <c r="D276" s="333">
        <f t="shared" si="70"/>
        <v>0</v>
      </c>
      <c r="E276" s="54"/>
      <c r="F276" s="13"/>
      <c r="G276" s="18"/>
      <c r="H276" s="58"/>
      <c r="I276" s="13"/>
      <c r="J276" s="17"/>
      <c r="K276" s="13"/>
      <c r="L276" s="14"/>
      <c r="M276" s="14"/>
      <c r="N276" s="16"/>
      <c r="O276" s="58"/>
      <c r="P276" s="55"/>
      <c r="Q276" s="312">
        <f t="shared" si="72"/>
        <v>0</v>
      </c>
      <c r="R276" s="250" t="str">
        <f t="shared" si="60"/>
        <v xml:space="preserve"> </v>
      </c>
    </row>
    <row r="277" spans="1:18" x14ac:dyDescent="0.2">
      <c r="A277" s="120">
        <v>7</v>
      </c>
      <c r="B277" s="121">
        <f t="shared" si="69"/>
        <v>0</v>
      </c>
      <c r="C277" s="299">
        <f t="shared" si="71"/>
        <v>0</v>
      </c>
      <c r="D277" s="333">
        <f t="shared" si="70"/>
        <v>0</v>
      </c>
      <c r="E277" s="54"/>
      <c r="F277" s="13"/>
      <c r="G277" s="18"/>
      <c r="H277" s="58"/>
      <c r="I277" s="13"/>
      <c r="J277" s="17"/>
      <c r="K277" s="13"/>
      <c r="L277" s="14"/>
      <c r="M277" s="14"/>
      <c r="N277" s="16"/>
      <c r="O277" s="58"/>
      <c r="P277" s="55"/>
      <c r="Q277" s="312">
        <f t="shared" si="72"/>
        <v>0</v>
      </c>
      <c r="R277" s="250" t="str">
        <f t="shared" si="60"/>
        <v xml:space="preserve"> </v>
      </c>
    </row>
    <row r="278" spans="1:18" x14ac:dyDescent="0.2">
      <c r="A278" s="120">
        <v>8</v>
      </c>
      <c r="B278" s="121">
        <f t="shared" si="69"/>
        <v>0</v>
      </c>
      <c r="C278" s="299">
        <f t="shared" si="71"/>
        <v>0</v>
      </c>
      <c r="D278" s="333">
        <f t="shared" si="70"/>
        <v>0</v>
      </c>
      <c r="E278" s="54"/>
      <c r="F278" s="13"/>
      <c r="G278" s="18"/>
      <c r="H278" s="58"/>
      <c r="I278" s="13"/>
      <c r="J278" s="17"/>
      <c r="K278" s="13"/>
      <c r="L278" s="14"/>
      <c r="M278" s="14"/>
      <c r="N278" s="16"/>
      <c r="O278" s="58"/>
      <c r="P278" s="55"/>
      <c r="Q278" s="312">
        <f>+D278+E278+F278+G278-H278-I278-J278-K278-L278-M278-N278-O278+P278</f>
        <v>0</v>
      </c>
      <c r="R278" s="250" t="str">
        <f t="shared" si="60"/>
        <v xml:space="preserve"> </v>
      </c>
    </row>
    <row r="279" spans="1:18" x14ac:dyDescent="0.2">
      <c r="A279" s="120">
        <v>9</v>
      </c>
      <c r="B279" s="121">
        <f t="shared" si="69"/>
        <v>0</v>
      </c>
      <c r="C279" s="299">
        <f t="shared" si="71"/>
        <v>0</v>
      </c>
      <c r="D279" s="333">
        <f t="shared" si="70"/>
        <v>0</v>
      </c>
      <c r="E279" s="54"/>
      <c r="F279" s="13"/>
      <c r="G279" s="18"/>
      <c r="H279" s="58"/>
      <c r="I279" s="13"/>
      <c r="J279" s="17"/>
      <c r="K279" s="13"/>
      <c r="L279" s="14"/>
      <c r="M279" s="14"/>
      <c r="N279" s="16"/>
      <c r="O279" s="58"/>
      <c r="P279" s="55"/>
      <c r="Q279" s="312">
        <f t="shared" si="72"/>
        <v>0</v>
      </c>
      <c r="R279" s="250" t="str">
        <f t="shared" si="60"/>
        <v xml:space="preserve"> </v>
      </c>
    </row>
    <row r="280" spans="1:18" x14ac:dyDescent="0.2">
      <c r="A280" s="120">
        <v>10</v>
      </c>
      <c r="B280" s="121">
        <f t="shared" si="69"/>
        <v>0</v>
      </c>
      <c r="C280" s="299">
        <f t="shared" si="71"/>
        <v>0</v>
      </c>
      <c r="D280" s="333">
        <f t="shared" si="70"/>
        <v>0</v>
      </c>
      <c r="E280" s="54"/>
      <c r="F280" s="13"/>
      <c r="G280" s="18"/>
      <c r="H280" s="58"/>
      <c r="I280" s="13"/>
      <c r="J280" s="17"/>
      <c r="K280" s="13"/>
      <c r="L280" s="14"/>
      <c r="M280" s="14"/>
      <c r="N280" s="16"/>
      <c r="O280" s="58"/>
      <c r="P280" s="55"/>
      <c r="Q280" s="312">
        <f t="shared" si="72"/>
        <v>0</v>
      </c>
      <c r="R280" s="250" t="str">
        <f t="shared" si="60"/>
        <v xml:space="preserve"> </v>
      </c>
    </row>
    <row r="281" spans="1:18" x14ac:dyDescent="0.2">
      <c r="A281" s="120">
        <v>11</v>
      </c>
      <c r="B281" s="121">
        <f t="shared" si="69"/>
        <v>0</v>
      </c>
      <c r="C281" s="299">
        <f t="shared" si="71"/>
        <v>0</v>
      </c>
      <c r="D281" s="333">
        <f t="shared" si="70"/>
        <v>0</v>
      </c>
      <c r="E281" s="54"/>
      <c r="F281" s="13"/>
      <c r="G281" s="18"/>
      <c r="H281" s="58"/>
      <c r="I281" s="13"/>
      <c r="J281" s="17"/>
      <c r="K281" s="13"/>
      <c r="L281" s="14"/>
      <c r="M281" s="14"/>
      <c r="N281" s="16"/>
      <c r="O281" s="58"/>
      <c r="P281" s="55"/>
      <c r="Q281" s="312">
        <f t="shared" si="72"/>
        <v>0</v>
      </c>
      <c r="R281" s="250" t="str">
        <f t="shared" si="60"/>
        <v xml:space="preserve"> </v>
      </c>
    </row>
    <row r="282" spans="1:18" x14ac:dyDescent="0.2">
      <c r="A282" s="120">
        <v>12</v>
      </c>
      <c r="B282" s="121">
        <f t="shared" si="69"/>
        <v>0</v>
      </c>
      <c r="C282" s="299">
        <f t="shared" si="71"/>
        <v>0</v>
      </c>
      <c r="D282" s="333">
        <f t="shared" si="70"/>
        <v>0</v>
      </c>
      <c r="E282" s="54"/>
      <c r="F282" s="13"/>
      <c r="G282" s="18"/>
      <c r="H282" s="58"/>
      <c r="I282" s="13"/>
      <c r="J282" s="17"/>
      <c r="K282" s="13"/>
      <c r="L282" s="14"/>
      <c r="M282" s="14"/>
      <c r="N282" s="16"/>
      <c r="O282" s="58"/>
      <c r="P282" s="55"/>
      <c r="Q282" s="312">
        <f>+D282+E282+F282+G282-H282-I282-J282-K282-L282-M282-N282-O282+P282</f>
        <v>0</v>
      </c>
      <c r="R282" s="250" t="str">
        <f t="shared" si="60"/>
        <v xml:space="preserve"> </v>
      </c>
    </row>
    <row r="283" spans="1:18" x14ac:dyDescent="0.2">
      <c r="A283" s="120">
        <v>13</v>
      </c>
      <c r="B283" s="121">
        <f t="shared" si="69"/>
        <v>0</v>
      </c>
      <c r="C283" s="299">
        <f t="shared" si="71"/>
        <v>0</v>
      </c>
      <c r="D283" s="333">
        <f t="shared" si="70"/>
        <v>0</v>
      </c>
      <c r="E283" s="54"/>
      <c r="F283" s="13"/>
      <c r="G283" s="18"/>
      <c r="H283" s="58"/>
      <c r="I283" s="13"/>
      <c r="J283" s="17"/>
      <c r="K283" s="13"/>
      <c r="L283" s="14"/>
      <c r="M283" s="14"/>
      <c r="N283" s="16"/>
      <c r="O283" s="58"/>
      <c r="P283" s="55"/>
      <c r="Q283" s="312">
        <f t="shared" si="72"/>
        <v>0</v>
      </c>
      <c r="R283" s="250" t="str">
        <f t="shared" si="60"/>
        <v xml:space="preserve"> </v>
      </c>
    </row>
    <row r="284" spans="1:18" x14ac:dyDescent="0.2">
      <c r="A284" s="120">
        <v>14</v>
      </c>
      <c r="B284" s="121">
        <f t="shared" si="69"/>
        <v>0</v>
      </c>
      <c r="C284" s="299">
        <f t="shared" si="71"/>
        <v>0</v>
      </c>
      <c r="D284" s="333">
        <f t="shared" si="70"/>
        <v>0</v>
      </c>
      <c r="E284" s="54"/>
      <c r="F284" s="13"/>
      <c r="G284" s="18"/>
      <c r="H284" s="58"/>
      <c r="I284" s="13"/>
      <c r="J284" s="17"/>
      <c r="K284" s="13"/>
      <c r="L284" s="14"/>
      <c r="M284" s="14"/>
      <c r="N284" s="16"/>
      <c r="O284" s="58"/>
      <c r="P284" s="55"/>
      <c r="Q284" s="312">
        <f t="shared" si="72"/>
        <v>0</v>
      </c>
      <c r="R284" s="250" t="str">
        <f t="shared" si="60"/>
        <v xml:space="preserve"> </v>
      </c>
    </row>
    <row r="285" spans="1:18" ht="13.5" thickBot="1" x14ac:dyDescent="0.25">
      <c r="A285" s="120">
        <v>15</v>
      </c>
      <c r="B285" s="121">
        <f t="shared" si="69"/>
        <v>0</v>
      </c>
      <c r="C285" s="299">
        <f t="shared" si="71"/>
        <v>0</v>
      </c>
      <c r="D285" s="334">
        <f t="shared" si="70"/>
        <v>0</v>
      </c>
      <c r="E285" s="71"/>
      <c r="F285" s="43"/>
      <c r="G285" s="44"/>
      <c r="H285" s="66"/>
      <c r="I285" s="69"/>
      <c r="J285" s="42"/>
      <c r="K285" s="43"/>
      <c r="L285" s="45"/>
      <c r="M285" s="45"/>
      <c r="N285" s="46"/>
      <c r="O285" s="59"/>
      <c r="P285" s="56"/>
      <c r="Q285" s="313">
        <f>+D285+E285+F285+G285-H285-I285-J285-K285-L285-M285-N285-O285+P285</f>
        <v>0</v>
      </c>
      <c r="R285" s="250" t="str">
        <f t="shared" si="60"/>
        <v xml:space="preserve"> </v>
      </c>
    </row>
    <row r="286" spans="1:18" s="122" customFormat="1" ht="13.5" thickBot="1" x14ac:dyDescent="0.25">
      <c r="B286" s="121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4" t="str">
        <f>IF(Q286&lt;0, "KONČNO STANJE NE SME BITI MANJŠE OD 0 !!!", " ")</f>
        <v xml:space="preserve"> </v>
      </c>
    </row>
    <row r="287" spans="1:18" s="122" customFormat="1" ht="13.5" thickBot="1" x14ac:dyDescent="0.25">
      <c r="B287" s="126" t="s">
        <v>31</v>
      </c>
      <c r="C287" s="127"/>
      <c r="D287" s="128">
        <f>SUM(D271:D285)</f>
        <v>0</v>
      </c>
      <c r="E287" s="125">
        <f>SUM(E271:E285)</f>
        <v>0</v>
      </c>
      <c r="F287" s="125">
        <f>SUM(F271:F285)</f>
        <v>0</v>
      </c>
      <c r="G287" s="125">
        <f>SUM(G271:G285)</f>
        <v>0</v>
      </c>
      <c r="H287" s="125">
        <f t="shared" ref="H287:Q287" si="73">SUM(H271:H285)</f>
        <v>0</v>
      </c>
      <c r="I287" s="125">
        <f t="shared" si="73"/>
        <v>0</v>
      </c>
      <c r="J287" s="125">
        <f t="shared" si="73"/>
        <v>0</v>
      </c>
      <c r="K287" s="125">
        <f t="shared" si="73"/>
        <v>0</v>
      </c>
      <c r="L287" s="125">
        <f t="shared" si="73"/>
        <v>0</v>
      </c>
      <c r="M287" s="125">
        <f>SUM(M271:M285)</f>
        <v>0</v>
      </c>
      <c r="N287" s="125">
        <f t="shared" si="73"/>
        <v>0</v>
      </c>
      <c r="O287" s="125">
        <f>SUM(O271:O285)</f>
        <v>0</v>
      </c>
      <c r="P287" s="125">
        <f t="shared" si="73"/>
        <v>0</v>
      </c>
      <c r="Q287" s="125">
        <f t="shared" si="73"/>
        <v>0</v>
      </c>
      <c r="R287" s="124" t="str">
        <f t="shared" si="60"/>
        <v xml:space="preserve"> </v>
      </c>
    </row>
    <row r="288" spans="1:18" s="37" customFormat="1" ht="13.5" thickBot="1" x14ac:dyDescent="0.25">
      <c r="B288" s="121"/>
      <c r="C288" s="122"/>
      <c r="D288" s="123"/>
      <c r="E288" s="123"/>
      <c r="F288" s="123"/>
      <c r="G288" s="406" t="str">
        <f>IF(G287=M287," ","POVEČANJE IN ZMANJŠANJE NI USKLAJENO!")</f>
        <v xml:space="preserve"> </v>
      </c>
      <c r="H288" s="407"/>
      <c r="I288" s="407"/>
      <c r="J288" s="407"/>
      <c r="K288" s="407"/>
      <c r="L288" s="407"/>
      <c r="M288" s="408"/>
      <c r="N288" s="123"/>
      <c r="O288" s="123"/>
      <c r="P288" s="123"/>
      <c r="Q288" s="123"/>
      <c r="R288" s="124" t="str">
        <f t="shared" si="60"/>
        <v xml:space="preserve"> </v>
      </c>
    </row>
    <row r="289" spans="1:18" s="37" customFormat="1" x14ac:dyDescent="0.2">
      <c r="A289" s="120"/>
      <c r="B289" s="190"/>
      <c r="C289" s="122"/>
      <c r="R289" s="124" t="str">
        <f t="shared" si="60"/>
        <v xml:space="preserve"> </v>
      </c>
    </row>
    <row r="290" spans="1:18" s="37" customFormat="1" ht="15.75" x14ac:dyDescent="0.25">
      <c r="A290" s="120"/>
      <c r="B290" s="190"/>
      <c r="C290" s="122"/>
      <c r="D290" s="198" t="str">
        <f>+D266</f>
        <v>šifra kmetije:</v>
      </c>
      <c r="E290" s="37">
        <f>+E266</f>
        <v>0</v>
      </c>
      <c r="L290" s="319" t="s">
        <v>33</v>
      </c>
      <c r="Q290" s="151">
        <f>+'seznam za gibanje'!D7</f>
        <v>2024</v>
      </c>
      <c r="R290" s="124" t="str">
        <f t="shared" si="60"/>
        <v xml:space="preserve"> </v>
      </c>
    </row>
    <row r="291" spans="1:18" s="122" customFormat="1" ht="13.5" thickBot="1" x14ac:dyDescent="0.25">
      <c r="A291" s="37"/>
      <c r="B291" s="190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124" t="str">
        <f t="shared" si="60"/>
        <v xml:space="preserve"> </v>
      </c>
    </row>
    <row r="292" spans="1:18" s="122" customFormat="1" ht="51.75" thickBot="1" x14ac:dyDescent="0.25">
      <c r="A292" s="236" t="str">
        <f>A6</f>
        <v>Zap. št.:</v>
      </c>
      <c r="B292" s="236" t="str">
        <f>B6</f>
        <v>Kategorija živali</v>
      </c>
      <c r="C292" s="300" t="str">
        <f>C6</f>
        <v>L/K</v>
      </c>
      <c r="D292" s="320" t="str">
        <f t="shared" ref="D292:Q292" si="74">D6</f>
        <v>Začetno stanje</v>
      </c>
      <c r="E292" s="320" t="str">
        <f t="shared" si="74"/>
        <v>Kupljeni
+</v>
      </c>
      <c r="F292" s="320" t="str">
        <f t="shared" si="74"/>
        <v>Rojeni
+</v>
      </c>
      <c r="G292" s="320" t="str">
        <f t="shared" si="74"/>
        <v>Ostalo povečanje
+</v>
      </c>
      <c r="H292" s="320" t="str">
        <f t="shared" si="74"/>
        <v>Prodano za nadaljno rejo
-</v>
      </c>
      <c r="I292" s="320" t="str">
        <f t="shared" si="74"/>
        <v>Prodano za zakol
-</v>
      </c>
      <c r="J292" s="320" t="str">
        <f t="shared" si="74"/>
        <v>Turistična dejavnost
-</v>
      </c>
      <c r="K292" s="320" t="str">
        <f t="shared" si="74"/>
        <v>Poraba v gospodinjstvu
-</v>
      </c>
      <c r="L292" s="320" t="str">
        <f t="shared" si="74"/>
        <v>Predelava
(dod. dej.)
-</v>
      </c>
      <c r="M292" s="320" t="str">
        <f t="shared" si="74"/>
        <v>Ostalo zmanjšanje
-</v>
      </c>
      <c r="N292" s="320" t="str">
        <f t="shared" si="74"/>
        <v>Pogin
-</v>
      </c>
      <c r="O292" s="320" t="str">
        <f t="shared" si="74"/>
        <v>Na pašo na drug KMG-MID
-</v>
      </c>
      <c r="P292" s="320" t="str">
        <f t="shared" si="74"/>
        <v>S paše drugega KMG-MIDa
+</v>
      </c>
      <c r="Q292" s="315" t="str">
        <f t="shared" si="74"/>
        <v>Končno stanje</v>
      </c>
      <c r="R292" s="124" t="str">
        <f t="shared" si="60"/>
        <v xml:space="preserve"> </v>
      </c>
    </row>
    <row r="293" spans="1:18" s="122" customFormat="1" x14ac:dyDescent="0.2">
      <c r="A293" s="301">
        <v>1</v>
      </c>
      <c r="B293" s="302">
        <f t="shared" ref="B293:C307" si="75">+B271</f>
        <v>0</v>
      </c>
      <c r="C293" s="303">
        <f t="shared" si="75"/>
        <v>0</v>
      </c>
      <c r="D293" s="321">
        <f t="shared" ref="D293:D307" si="76">+D7</f>
        <v>0</v>
      </c>
      <c r="E293" s="322">
        <f t="shared" ref="E293:P293" si="77">+E271+E247+E223+E199+E175+E151+E127+E103+E79+E55+E31+E7</f>
        <v>0</v>
      </c>
      <c r="F293" s="322">
        <f t="shared" si="77"/>
        <v>0</v>
      </c>
      <c r="G293" s="323">
        <f t="shared" si="77"/>
        <v>0</v>
      </c>
      <c r="H293" s="322">
        <f t="shared" si="77"/>
        <v>0</v>
      </c>
      <c r="I293" s="322">
        <f t="shared" si="77"/>
        <v>0</v>
      </c>
      <c r="J293" s="322">
        <f t="shared" si="77"/>
        <v>0</v>
      </c>
      <c r="K293" s="322">
        <f t="shared" si="77"/>
        <v>0</v>
      </c>
      <c r="L293" s="322">
        <f t="shared" si="77"/>
        <v>0</v>
      </c>
      <c r="M293" s="322">
        <f t="shared" si="77"/>
        <v>0</v>
      </c>
      <c r="N293" s="322">
        <f t="shared" si="77"/>
        <v>0</v>
      </c>
      <c r="O293" s="324">
        <f t="shared" si="77"/>
        <v>0</v>
      </c>
      <c r="P293" s="325">
        <f t="shared" si="77"/>
        <v>0</v>
      </c>
      <c r="Q293" s="316">
        <f>+Q271</f>
        <v>0</v>
      </c>
      <c r="R293" s="124" t="str">
        <f t="shared" si="60"/>
        <v xml:space="preserve"> </v>
      </c>
    </row>
    <row r="294" spans="1:18" s="122" customFormat="1" x14ac:dyDescent="0.2">
      <c r="A294" s="301">
        <v>2</v>
      </c>
      <c r="B294" s="302">
        <f t="shared" si="75"/>
        <v>0</v>
      </c>
      <c r="C294" s="303">
        <f t="shared" ref="C294:C307" si="78">+C272</f>
        <v>0</v>
      </c>
      <c r="D294" s="326">
        <f t="shared" si="76"/>
        <v>0</v>
      </c>
      <c r="E294" s="327">
        <f t="shared" ref="E294:P294" si="79">+E272+E248+E224+E200+E176+E152+E128+E104+E80+E56+E32+E8</f>
        <v>0</v>
      </c>
      <c r="F294" s="327">
        <f t="shared" si="79"/>
        <v>0</v>
      </c>
      <c r="G294" s="328">
        <f t="shared" si="79"/>
        <v>0</v>
      </c>
      <c r="H294" s="327">
        <f t="shared" si="79"/>
        <v>0</v>
      </c>
      <c r="I294" s="327">
        <f t="shared" si="79"/>
        <v>0</v>
      </c>
      <c r="J294" s="327">
        <f t="shared" si="79"/>
        <v>0</v>
      </c>
      <c r="K294" s="327">
        <f t="shared" si="79"/>
        <v>0</v>
      </c>
      <c r="L294" s="327">
        <f t="shared" si="79"/>
        <v>0</v>
      </c>
      <c r="M294" s="327">
        <f t="shared" si="79"/>
        <v>0</v>
      </c>
      <c r="N294" s="327">
        <f t="shared" si="79"/>
        <v>0</v>
      </c>
      <c r="O294" s="327">
        <f t="shared" si="79"/>
        <v>0</v>
      </c>
      <c r="P294" s="327">
        <f t="shared" si="79"/>
        <v>0</v>
      </c>
      <c r="Q294" s="316">
        <f t="shared" ref="Q294:Q306" si="80">+Q272</f>
        <v>0</v>
      </c>
      <c r="R294" s="124" t="str">
        <f t="shared" si="60"/>
        <v xml:space="preserve"> </v>
      </c>
    </row>
    <row r="295" spans="1:18" s="122" customFormat="1" x14ac:dyDescent="0.2">
      <c r="A295" s="301">
        <v>3</v>
      </c>
      <c r="B295" s="302">
        <f t="shared" si="75"/>
        <v>0</v>
      </c>
      <c r="C295" s="303">
        <f t="shared" si="78"/>
        <v>0</v>
      </c>
      <c r="D295" s="326">
        <f t="shared" si="76"/>
        <v>0</v>
      </c>
      <c r="E295" s="327">
        <f t="shared" ref="E295:P295" si="81">+E273+E249+E225+E201+E177+E153+E129+E105+E81+E57+E33+E9</f>
        <v>0</v>
      </c>
      <c r="F295" s="327">
        <f t="shared" si="81"/>
        <v>0</v>
      </c>
      <c r="G295" s="328">
        <f t="shared" si="81"/>
        <v>0</v>
      </c>
      <c r="H295" s="327">
        <f t="shared" si="81"/>
        <v>0</v>
      </c>
      <c r="I295" s="327">
        <f t="shared" si="81"/>
        <v>0</v>
      </c>
      <c r="J295" s="327">
        <f t="shared" si="81"/>
        <v>0</v>
      </c>
      <c r="K295" s="327">
        <f t="shared" si="81"/>
        <v>0</v>
      </c>
      <c r="L295" s="327">
        <f t="shared" si="81"/>
        <v>0</v>
      </c>
      <c r="M295" s="327">
        <f t="shared" si="81"/>
        <v>0</v>
      </c>
      <c r="N295" s="327">
        <f t="shared" si="81"/>
        <v>0</v>
      </c>
      <c r="O295" s="327">
        <f t="shared" si="81"/>
        <v>0</v>
      </c>
      <c r="P295" s="327">
        <f t="shared" si="81"/>
        <v>0</v>
      </c>
      <c r="Q295" s="316">
        <f t="shared" si="80"/>
        <v>0</v>
      </c>
      <c r="R295" s="124" t="str">
        <f t="shared" si="60"/>
        <v xml:space="preserve"> </v>
      </c>
    </row>
    <row r="296" spans="1:18" s="122" customFormat="1" x14ac:dyDescent="0.2">
      <c r="A296" s="301">
        <v>4</v>
      </c>
      <c r="B296" s="302">
        <f t="shared" si="75"/>
        <v>0</v>
      </c>
      <c r="C296" s="303">
        <f t="shared" si="78"/>
        <v>0</v>
      </c>
      <c r="D296" s="326">
        <f t="shared" si="76"/>
        <v>0</v>
      </c>
      <c r="E296" s="327">
        <f t="shared" ref="E296:P296" si="82">+E274+E250+E226+E202+E178+E154+E130+E106+E82+E58+E34+E10</f>
        <v>0</v>
      </c>
      <c r="F296" s="327">
        <f t="shared" si="82"/>
        <v>0</v>
      </c>
      <c r="G296" s="328">
        <f t="shared" si="82"/>
        <v>0</v>
      </c>
      <c r="H296" s="327">
        <f t="shared" si="82"/>
        <v>0</v>
      </c>
      <c r="I296" s="327">
        <f t="shared" si="82"/>
        <v>0</v>
      </c>
      <c r="J296" s="327">
        <f t="shared" si="82"/>
        <v>0</v>
      </c>
      <c r="K296" s="327">
        <f t="shared" si="82"/>
        <v>0</v>
      </c>
      <c r="L296" s="327">
        <f t="shared" si="82"/>
        <v>0</v>
      </c>
      <c r="M296" s="327">
        <f t="shared" si="82"/>
        <v>0</v>
      </c>
      <c r="N296" s="327">
        <f t="shared" si="82"/>
        <v>0</v>
      </c>
      <c r="O296" s="327">
        <f t="shared" si="82"/>
        <v>0</v>
      </c>
      <c r="P296" s="327">
        <f t="shared" si="82"/>
        <v>0</v>
      </c>
      <c r="Q296" s="316">
        <f t="shared" si="80"/>
        <v>0</v>
      </c>
      <c r="R296" s="124" t="str">
        <f t="shared" si="60"/>
        <v xml:space="preserve"> </v>
      </c>
    </row>
    <row r="297" spans="1:18" s="122" customFormat="1" x14ac:dyDescent="0.2">
      <c r="A297" s="301">
        <v>5</v>
      </c>
      <c r="B297" s="302">
        <f t="shared" si="75"/>
        <v>0</v>
      </c>
      <c r="C297" s="303">
        <f t="shared" si="78"/>
        <v>0</v>
      </c>
      <c r="D297" s="326">
        <f t="shared" si="76"/>
        <v>0</v>
      </c>
      <c r="E297" s="327">
        <f t="shared" ref="E297:P297" si="83">+E275+E251+E227+E203+E179+E155+E131+E107+E83+E59+E35+E11</f>
        <v>0</v>
      </c>
      <c r="F297" s="327">
        <f t="shared" si="83"/>
        <v>0</v>
      </c>
      <c r="G297" s="328">
        <f t="shared" si="83"/>
        <v>0</v>
      </c>
      <c r="H297" s="327">
        <f t="shared" si="83"/>
        <v>0</v>
      </c>
      <c r="I297" s="327">
        <f t="shared" si="83"/>
        <v>0</v>
      </c>
      <c r="J297" s="327">
        <f t="shared" si="83"/>
        <v>0</v>
      </c>
      <c r="K297" s="327">
        <f t="shared" si="83"/>
        <v>0</v>
      </c>
      <c r="L297" s="327">
        <f t="shared" si="83"/>
        <v>0</v>
      </c>
      <c r="M297" s="327">
        <f t="shared" si="83"/>
        <v>0</v>
      </c>
      <c r="N297" s="327">
        <f t="shared" si="83"/>
        <v>0</v>
      </c>
      <c r="O297" s="327">
        <f t="shared" si="83"/>
        <v>0</v>
      </c>
      <c r="P297" s="327">
        <f t="shared" si="83"/>
        <v>0</v>
      </c>
      <c r="Q297" s="316">
        <f t="shared" si="80"/>
        <v>0</v>
      </c>
      <c r="R297" s="124" t="str">
        <f t="shared" si="60"/>
        <v xml:space="preserve"> </v>
      </c>
    </row>
    <row r="298" spans="1:18" s="122" customFormat="1" x14ac:dyDescent="0.2">
      <c r="A298" s="301">
        <v>6</v>
      </c>
      <c r="B298" s="302">
        <f t="shared" si="75"/>
        <v>0</v>
      </c>
      <c r="C298" s="303">
        <f t="shared" si="78"/>
        <v>0</v>
      </c>
      <c r="D298" s="326">
        <f t="shared" si="76"/>
        <v>0</v>
      </c>
      <c r="E298" s="327">
        <f t="shared" ref="E298:P298" si="84">+E276+E252+E228+E204+E180+E156+E132+E108+E84+E60+E36+E12</f>
        <v>0</v>
      </c>
      <c r="F298" s="327">
        <f t="shared" si="84"/>
        <v>0</v>
      </c>
      <c r="G298" s="328">
        <f t="shared" si="84"/>
        <v>0</v>
      </c>
      <c r="H298" s="327">
        <f t="shared" si="84"/>
        <v>0</v>
      </c>
      <c r="I298" s="327">
        <f t="shared" si="84"/>
        <v>0</v>
      </c>
      <c r="J298" s="327">
        <f t="shared" si="84"/>
        <v>0</v>
      </c>
      <c r="K298" s="327">
        <f t="shared" si="84"/>
        <v>0</v>
      </c>
      <c r="L298" s="327">
        <f t="shared" si="84"/>
        <v>0</v>
      </c>
      <c r="M298" s="327">
        <f t="shared" si="84"/>
        <v>0</v>
      </c>
      <c r="N298" s="327">
        <f t="shared" si="84"/>
        <v>0</v>
      </c>
      <c r="O298" s="327">
        <f t="shared" si="84"/>
        <v>0</v>
      </c>
      <c r="P298" s="327">
        <f t="shared" si="84"/>
        <v>0</v>
      </c>
      <c r="Q298" s="316">
        <f t="shared" si="80"/>
        <v>0</v>
      </c>
      <c r="R298" s="124" t="str">
        <f>IF(Q298&lt;0, "KONČNO STANJE NE SME BITI MANJŠE OD 0 !!!", " ")</f>
        <v xml:space="preserve"> </v>
      </c>
    </row>
    <row r="299" spans="1:18" s="122" customFormat="1" x14ac:dyDescent="0.2">
      <c r="A299" s="301">
        <v>7</v>
      </c>
      <c r="B299" s="302">
        <f t="shared" si="75"/>
        <v>0</v>
      </c>
      <c r="C299" s="303">
        <f t="shared" si="78"/>
        <v>0</v>
      </c>
      <c r="D299" s="326">
        <f t="shared" si="76"/>
        <v>0</v>
      </c>
      <c r="E299" s="327">
        <f t="shared" ref="E299:P299" si="85">+E277+E253+E229+E205+E181+E157+E133+E109+E85+E61+E37+E13</f>
        <v>0</v>
      </c>
      <c r="F299" s="327">
        <f t="shared" si="85"/>
        <v>0</v>
      </c>
      <c r="G299" s="328">
        <f t="shared" si="85"/>
        <v>0</v>
      </c>
      <c r="H299" s="327">
        <f t="shared" si="85"/>
        <v>0</v>
      </c>
      <c r="I299" s="327">
        <f t="shared" si="85"/>
        <v>0</v>
      </c>
      <c r="J299" s="327">
        <f t="shared" si="85"/>
        <v>0</v>
      </c>
      <c r="K299" s="327">
        <f t="shared" si="85"/>
        <v>0</v>
      </c>
      <c r="L299" s="327">
        <f t="shared" si="85"/>
        <v>0</v>
      </c>
      <c r="M299" s="327">
        <f t="shared" si="85"/>
        <v>0</v>
      </c>
      <c r="N299" s="327">
        <f t="shared" si="85"/>
        <v>0</v>
      </c>
      <c r="O299" s="327">
        <f t="shared" si="85"/>
        <v>0</v>
      </c>
      <c r="P299" s="327">
        <f t="shared" si="85"/>
        <v>0</v>
      </c>
      <c r="Q299" s="316">
        <f t="shared" si="80"/>
        <v>0</v>
      </c>
      <c r="R299" s="124" t="str">
        <f t="shared" si="60"/>
        <v xml:space="preserve"> </v>
      </c>
    </row>
    <row r="300" spans="1:18" s="122" customFormat="1" x14ac:dyDescent="0.2">
      <c r="A300" s="301">
        <v>8</v>
      </c>
      <c r="B300" s="302">
        <f t="shared" si="75"/>
        <v>0</v>
      </c>
      <c r="C300" s="303">
        <f t="shared" si="78"/>
        <v>0</v>
      </c>
      <c r="D300" s="326">
        <f t="shared" si="76"/>
        <v>0</v>
      </c>
      <c r="E300" s="327">
        <f t="shared" ref="E300:P300" si="86">+E278+E254+E230+E206+E182+E158+E134+E110+E86+E62+E38+E14</f>
        <v>0</v>
      </c>
      <c r="F300" s="327">
        <f t="shared" si="86"/>
        <v>0</v>
      </c>
      <c r="G300" s="328">
        <f t="shared" si="86"/>
        <v>0</v>
      </c>
      <c r="H300" s="327">
        <f t="shared" si="86"/>
        <v>0</v>
      </c>
      <c r="I300" s="327">
        <f t="shared" si="86"/>
        <v>0</v>
      </c>
      <c r="J300" s="327">
        <f t="shared" si="86"/>
        <v>0</v>
      </c>
      <c r="K300" s="327">
        <f t="shared" si="86"/>
        <v>0</v>
      </c>
      <c r="L300" s="327">
        <f t="shared" si="86"/>
        <v>0</v>
      </c>
      <c r="M300" s="327">
        <f t="shared" si="86"/>
        <v>0</v>
      </c>
      <c r="N300" s="327">
        <f t="shared" si="86"/>
        <v>0</v>
      </c>
      <c r="O300" s="327">
        <f t="shared" si="86"/>
        <v>0</v>
      </c>
      <c r="P300" s="327">
        <f t="shared" si="86"/>
        <v>0</v>
      </c>
      <c r="Q300" s="316">
        <f t="shared" si="80"/>
        <v>0</v>
      </c>
      <c r="R300" s="124" t="str">
        <f t="shared" si="60"/>
        <v xml:space="preserve"> </v>
      </c>
    </row>
    <row r="301" spans="1:18" s="122" customFormat="1" x14ac:dyDescent="0.2">
      <c r="A301" s="301">
        <v>9</v>
      </c>
      <c r="B301" s="302">
        <f t="shared" si="75"/>
        <v>0</v>
      </c>
      <c r="C301" s="303">
        <f t="shared" si="78"/>
        <v>0</v>
      </c>
      <c r="D301" s="326">
        <f t="shared" si="76"/>
        <v>0</v>
      </c>
      <c r="E301" s="327">
        <f t="shared" ref="E301:P301" si="87">+E279+E255+E231+E207+E183+E159+E135+E111+E87+E63+E39+E15</f>
        <v>0</v>
      </c>
      <c r="F301" s="327">
        <f t="shared" si="87"/>
        <v>0</v>
      </c>
      <c r="G301" s="328">
        <f t="shared" si="87"/>
        <v>0</v>
      </c>
      <c r="H301" s="327">
        <f t="shared" si="87"/>
        <v>0</v>
      </c>
      <c r="I301" s="327">
        <f t="shared" si="87"/>
        <v>0</v>
      </c>
      <c r="J301" s="327">
        <f t="shared" si="87"/>
        <v>0</v>
      </c>
      <c r="K301" s="327">
        <f t="shared" si="87"/>
        <v>0</v>
      </c>
      <c r="L301" s="327">
        <f t="shared" si="87"/>
        <v>0</v>
      </c>
      <c r="M301" s="327">
        <f t="shared" si="87"/>
        <v>0</v>
      </c>
      <c r="N301" s="327">
        <f t="shared" si="87"/>
        <v>0</v>
      </c>
      <c r="O301" s="327">
        <f t="shared" si="87"/>
        <v>0</v>
      </c>
      <c r="P301" s="327">
        <f t="shared" si="87"/>
        <v>0</v>
      </c>
      <c r="Q301" s="316">
        <f t="shared" si="80"/>
        <v>0</v>
      </c>
      <c r="R301" s="124" t="str">
        <f t="shared" si="60"/>
        <v xml:space="preserve"> </v>
      </c>
    </row>
    <row r="302" spans="1:18" s="122" customFormat="1" x14ac:dyDescent="0.2">
      <c r="A302" s="301">
        <v>10</v>
      </c>
      <c r="B302" s="302">
        <f t="shared" si="75"/>
        <v>0</v>
      </c>
      <c r="C302" s="303">
        <f t="shared" si="78"/>
        <v>0</v>
      </c>
      <c r="D302" s="326">
        <f t="shared" si="76"/>
        <v>0</v>
      </c>
      <c r="E302" s="327">
        <f t="shared" ref="E302:P302" si="88">+E280+E256+E232+E208+E184+E160+E136+E112+E88+E64+E40+E16</f>
        <v>0</v>
      </c>
      <c r="F302" s="327">
        <f t="shared" si="88"/>
        <v>0</v>
      </c>
      <c r="G302" s="328">
        <f t="shared" si="88"/>
        <v>0</v>
      </c>
      <c r="H302" s="327">
        <f t="shared" si="88"/>
        <v>0</v>
      </c>
      <c r="I302" s="327">
        <f t="shared" si="88"/>
        <v>0</v>
      </c>
      <c r="J302" s="327">
        <f t="shared" si="88"/>
        <v>0</v>
      </c>
      <c r="K302" s="327">
        <f t="shared" si="88"/>
        <v>0</v>
      </c>
      <c r="L302" s="327">
        <f t="shared" si="88"/>
        <v>0</v>
      </c>
      <c r="M302" s="327">
        <f t="shared" si="88"/>
        <v>0</v>
      </c>
      <c r="N302" s="327">
        <f t="shared" si="88"/>
        <v>0</v>
      </c>
      <c r="O302" s="327">
        <f t="shared" si="88"/>
        <v>0</v>
      </c>
      <c r="P302" s="327">
        <f t="shared" si="88"/>
        <v>0</v>
      </c>
      <c r="Q302" s="316">
        <f t="shared" si="80"/>
        <v>0</v>
      </c>
      <c r="R302" s="124" t="str">
        <f t="shared" ref="R302:R309" si="89">IF(Q302&lt;0, "KONČNO STANJE NE SME BITI MANJŠE OD 0 !!!", " ")</f>
        <v xml:space="preserve"> </v>
      </c>
    </row>
    <row r="303" spans="1:18" s="122" customFormat="1" x14ac:dyDescent="0.2">
      <c r="A303" s="301">
        <v>11</v>
      </c>
      <c r="B303" s="302">
        <f t="shared" si="75"/>
        <v>0</v>
      </c>
      <c r="C303" s="303">
        <f t="shared" si="78"/>
        <v>0</v>
      </c>
      <c r="D303" s="326">
        <f t="shared" si="76"/>
        <v>0</v>
      </c>
      <c r="E303" s="327">
        <f t="shared" ref="E303:P303" si="90">+E281+E257+E233+E209+E185+E161+E137+E113+E89+E65+E41+E17</f>
        <v>0</v>
      </c>
      <c r="F303" s="327">
        <f t="shared" si="90"/>
        <v>0</v>
      </c>
      <c r="G303" s="328">
        <f t="shared" si="90"/>
        <v>0</v>
      </c>
      <c r="H303" s="327">
        <f t="shared" si="90"/>
        <v>0</v>
      </c>
      <c r="I303" s="327">
        <f t="shared" si="90"/>
        <v>0</v>
      </c>
      <c r="J303" s="327">
        <f t="shared" si="90"/>
        <v>0</v>
      </c>
      <c r="K303" s="327">
        <f t="shared" si="90"/>
        <v>0</v>
      </c>
      <c r="L303" s="327">
        <f t="shared" si="90"/>
        <v>0</v>
      </c>
      <c r="M303" s="327">
        <f t="shared" si="90"/>
        <v>0</v>
      </c>
      <c r="N303" s="327">
        <f t="shared" si="90"/>
        <v>0</v>
      </c>
      <c r="O303" s="327">
        <f t="shared" si="90"/>
        <v>0</v>
      </c>
      <c r="P303" s="327">
        <f t="shared" si="90"/>
        <v>0</v>
      </c>
      <c r="Q303" s="316">
        <f t="shared" si="80"/>
        <v>0</v>
      </c>
      <c r="R303" s="124" t="str">
        <f t="shared" si="89"/>
        <v xml:space="preserve"> </v>
      </c>
    </row>
    <row r="304" spans="1:18" s="122" customFormat="1" x14ac:dyDescent="0.2">
      <c r="A304" s="301">
        <v>12</v>
      </c>
      <c r="B304" s="302">
        <f t="shared" si="75"/>
        <v>0</v>
      </c>
      <c r="C304" s="303">
        <f t="shared" si="78"/>
        <v>0</v>
      </c>
      <c r="D304" s="326">
        <f t="shared" si="76"/>
        <v>0</v>
      </c>
      <c r="E304" s="327">
        <f t="shared" ref="E304:P305" si="91">+E282+E258+E234+E210+E186+E162+E138+E114+E90+E66+E42+E18</f>
        <v>0</v>
      </c>
      <c r="F304" s="327">
        <f t="shared" si="91"/>
        <v>0</v>
      </c>
      <c r="G304" s="328">
        <f t="shared" si="91"/>
        <v>0</v>
      </c>
      <c r="H304" s="327">
        <f t="shared" si="91"/>
        <v>0</v>
      </c>
      <c r="I304" s="327">
        <f t="shared" si="91"/>
        <v>0</v>
      </c>
      <c r="J304" s="327">
        <f t="shared" si="91"/>
        <v>0</v>
      </c>
      <c r="K304" s="327">
        <f t="shared" si="91"/>
        <v>0</v>
      </c>
      <c r="L304" s="327">
        <f t="shared" si="91"/>
        <v>0</v>
      </c>
      <c r="M304" s="327">
        <f t="shared" si="91"/>
        <v>0</v>
      </c>
      <c r="N304" s="327">
        <f t="shared" si="91"/>
        <v>0</v>
      </c>
      <c r="O304" s="327">
        <f t="shared" si="91"/>
        <v>0</v>
      </c>
      <c r="P304" s="327">
        <f t="shared" si="91"/>
        <v>0</v>
      </c>
      <c r="Q304" s="316">
        <f t="shared" si="80"/>
        <v>0</v>
      </c>
      <c r="R304" s="124" t="str">
        <f t="shared" si="89"/>
        <v xml:space="preserve"> </v>
      </c>
    </row>
    <row r="305" spans="1:18" s="122" customFormat="1" x14ac:dyDescent="0.2">
      <c r="A305" s="301">
        <v>13</v>
      </c>
      <c r="B305" s="302">
        <f t="shared" si="75"/>
        <v>0</v>
      </c>
      <c r="C305" s="303">
        <f t="shared" si="78"/>
        <v>0</v>
      </c>
      <c r="D305" s="326">
        <f t="shared" si="76"/>
        <v>0</v>
      </c>
      <c r="E305" s="327">
        <f t="shared" ref="E305:P305" si="92">+E283+E259+E235+E211+E187+E163+E139+E115+E91+E67+E43+E19</f>
        <v>0</v>
      </c>
      <c r="F305" s="327">
        <f t="shared" si="92"/>
        <v>0</v>
      </c>
      <c r="G305" s="328">
        <f t="shared" si="92"/>
        <v>0</v>
      </c>
      <c r="H305" s="327">
        <f t="shared" si="92"/>
        <v>0</v>
      </c>
      <c r="I305" s="327">
        <f t="shared" si="92"/>
        <v>0</v>
      </c>
      <c r="J305" s="327">
        <f t="shared" si="92"/>
        <v>0</v>
      </c>
      <c r="K305" s="327">
        <f t="shared" si="92"/>
        <v>0</v>
      </c>
      <c r="L305" s="327">
        <f t="shared" si="92"/>
        <v>0</v>
      </c>
      <c r="M305" s="327">
        <f t="shared" si="92"/>
        <v>0</v>
      </c>
      <c r="N305" s="327">
        <f t="shared" si="92"/>
        <v>0</v>
      </c>
      <c r="O305" s="327">
        <f t="shared" si="91"/>
        <v>0</v>
      </c>
      <c r="P305" s="327">
        <f t="shared" si="92"/>
        <v>0</v>
      </c>
      <c r="Q305" s="316">
        <f t="shared" si="80"/>
        <v>0</v>
      </c>
      <c r="R305" s="124" t="str">
        <f t="shared" si="89"/>
        <v xml:space="preserve"> </v>
      </c>
    </row>
    <row r="306" spans="1:18" s="122" customFormat="1" x14ac:dyDescent="0.2">
      <c r="A306" s="301">
        <v>14</v>
      </c>
      <c r="B306" s="302">
        <f t="shared" si="75"/>
        <v>0</v>
      </c>
      <c r="C306" s="303">
        <f t="shared" si="78"/>
        <v>0</v>
      </c>
      <c r="D306" s="326">
        <f t="shared" si="76"/>
        <v>0</v>
      </c>
      <c r="E306" s="327">
        <f t="shared" ref="E306:P306" si="93">+E284+E260+E236+E212+E188+E164+E140+E116+E92+E68+E44+E20</f>
        <v>0</v>
      </c>
      <c r="F306" s="327">
        <f t="shared" si="93"/>
        <v>0</v>
      </c>
      <c r="G306" s="328">
        <f t="shared" si="93"/>
        <v>0</v>
      </c>
      <c r="H306" s="327">
        <f t="shared" si="93"/>
        <v>0</v>
      </c>
      <c r="I306" s="327">
        <f t="shared" si="93"/>
        <v>0</v>
      </c>
      <c r="J306" s="327">
        <f t="shared" si="93"/>
        <v>0</v>
      </c>
      <c r="K306" s="327">
        <f t="shared" si="93"/>
        <v>0</v>
      </c>
      <c r="L306" s="327">
        <f t="shared" si="93"/>
        <v>0</v>
      </c>
      <c r="M306" s="327"/>
      <c r="N306" s="327">
        <f t="shared" si="93"/>
        <v>0</v>
      </c>
      <c r="O306" s="327">
        <f t="shared" si="93"/>
        <v>0</v>
      </c>
      <c r="P306" s="327">
        <f t="shared" si="93"/>
        <v>0</v>
      </c>
      <c r="Q306" s="316">
        <f t="shared" si="80"/>
        <v>0</v>
      </c>
      <c r="R306" s="124" t="str">
        <f t="shared" si="89"/>
        <v xml:space="preserve"> </v>
      </c>
    </row>
    <row r="307" spans="1:18" s="122" customFormat="1" ht="13.5" thickBot="1" x14ac:dyDescent="0.25">
      <c r="A307" s="301">
        <v>15</v>
      </c>
      <c r="B307" s="302">
        <f t="shared" si="75"/>
        <v>0</v>
      </c>
      <c r="C307" s="303">
        <f t="shared" si="78"/>
        <v>0</v>
      </c>
      <c r="D307" s="329">
        <f t="shared" si="76"/>
        <v>0</v>
      </c>
      <c r="E307" s="330">
        <f t="shared" ref="E307:P307" si="94">+E285+E261+E237+E213+E189+E165+E141+E117+E93+E69+E45+E21</f>
        <v>0</v>
      </c>
      <c r="F307" s="330">
        <f t="shared" si="94"/>
        <v>0</v>
      </c>
      <c r="G307" s="331">
        <f t="shared" si="94"/>
        <v>0</v>
      </c>
      <c r="H307" s="330">
        <f t="shared" si="94"/>
        <v>0</v>
      </c>
      <c r="I307" s="330">
        <f t="shared" si="94"/>
        <v>0</v>
      </c>
      <c r="J307" s="330">
        <f t="shared" si="94"/>
        <v>0</v>
      </c>
      <c r="K307" s="330">
        <f>+K285+K261+K237+K213+K189+K165+K141+K117+K93+K69+K45+K21</f>
        <v>0</v>
      </c>
      <c r="L307" s="330">
        <f t="shared" si="94"/>
        <v>0</v>
      </c>
      <c r="M307" s="330">
        <f t="shared" si="94"/>
        <v>0</v>
      </c>
      <c r="N307" s="330">
        <f t="shared" si="94"/>
        <v>0</v>
      </c>
      <c r="O307" s="330">
        <f>+O285+O261+O237+O213+O189+O165+O141+O117+O93+O69+O45+O21</f>
        <v>0</v>
      </c>
      <c r="P307" s="330">
        <f t="shared" si="94"/>
        <v>0</v>
      </c>
      <c r="Q307" s="316">
        <f>+Q285</f>
        <v>0</v>
      </c>
      <c r="R307" s="124" t="str">
        <f t="shared" si="89"/>
        <v xml:space="preserve"> </v>
      </c>
    </row>
    <row r="308" spans="1:18" s="122" customFormat="1" ht="13.5" thickBot="1" x14ac:dyDescent="0.25">
      <c r="B308" s="121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124" t="str">
        <f t="shared" si="89"/>
        <v xml:space="preserve"> </v>
      </c>
    </row>
    <row r="309" spans="1:18" s="122" customFormat="1" ht="13.5" thickBot="1" x14ac:dyDescent="0.25">
      <c r="B309" s="126" t="s">
        <v>31</v>
      </c>
      <c r="C309" s="127"/>
      <c r="D309" s="128">
        <f t="shared" ref="D309:Q309" si="95">SUM(D293:D307)</f>
        <v>0</v>
      </c>
      <c r="E309" s="125">
        <f t="shared" si="95"/>
        <v>0</v>
      </c>
      <c r="F309" s="125">
        <f t="shared" si="95"/>
        <v>0</v>
      </c>
      <c r="G309" s="125">
        <f t="shared" si="95"/>
        <v>0</v>
      </c>
      <c r="H309" s="125">
        <f t="shared" si="95"/>
        <v>0</v>
      </c>
      <c r="I309" s="125">
        <f t="shared" si="95"/>
        <v>0</v>
      </c>
      <c r="J309" s="125">
        <f t="shared" si="95"/>
        <v>0</v>
      </c>
      <c r="K309" s="125">
        <f t="shared" si="95"/>
        <v>0</v>
      </c>
      <c r="L309" s="125">
        <f t="shared" si="95"/>
        <v>0</v>
      </c>
      <c r="M309" s="125">
        <f t="shared" si="95"/>
        <v>0</v>
      </c>
      <c r="N309" s="125">
        <f t="shared" si="95"/>
        <v>0</v>
      </c>
      <c r="O309" s="125">
        <f t="shared" si="95"/>
        <v>0</v>
      </c>
      <c r="P309" s="125">
        <f t="shared" si="95"/>
        <v>0</v>
      </c>
      <c r="Q309" s="125">
        <f t="shared" si="95"/>
        <v>0</v>
      </c>
      <c r="R309" s="124" t="str">
        <f t="shared" si="89"/>
        <v xml:space="preserve"> </v>
      </c>
    </row>
    <row r="310" spans="1:18" s="122" customFormat="1" ht="26.25" customHeight="1" thickBot="1" x14ac:dyDescent="0.25">
      <c r="B310" s="121"/>
      <c r="D310" s="123"/>
      <c r="E310" s="123"/>
      <c r="F310" s="123"/>
      <c r="G310" s="406" t="str">
        <f>IF(G309=M309," ","POVEČANJE IN ZMANJŠANJE NI USKLAJENO!")</f>
        <v xml:space="preserve"> </v>
      </c>
      <c r="H310" s="407"/>
      <c r="I310" s="407"/>
      <c r="J310" s="407"/>
      <c r="K310" s="407"/>
      <c r="L310" s="407"/>
      <c r="M310" s="408"/>
      <c r="N310" s="123"/>
      <c r="O310" s="404" t="str">
        <f>IF(AND(O293=P293, O294=P294,O295=P295,O296=P296,O297=P297,O298=P298,O299=P299,O300=P300,O301=P301,O302=P302,O303=P303,O304=P304,O305=P305,O306=P306,O307=P307)," ","Število živali ni usklajeno!")</f>
        <v xml:space="preserve"> </v>
      </c>
      <c r="P310" s="405"/>
      <c r="Q310" s="123"/>
    </row>
    <row r="311" spans="1:18" s="122" customFormat="1" x14ac:dyDescent="0.2">
      <c r="B311" s="121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</sheetData>
  <sheetProtection password="DEB4" sheet="1" objects="1" scenarios="1" formatColumns="0" formatRows="0"/>
  <mergeCells count="14">
    <mergeCell ref="G24:M24"/>
    <mergeCell ref="G288:M288"/>
    <mergeCell ref="G144:M144"/>
    <mergeCell ref="G168:M168"/>
    <mergeCell ref="G192:M192"/>
    <mergeCell ref="G216:M216"/>
    <mergeCell ref="G240:M240"/>
    <mergeCell ref="G264:M264"/>
    <mergeCell ref="G48:M48"/>
    <mergeCell ref="O310:P310"/>
    <mergeCell ref="G72:M72"/>
    <mergeCell ref="G96:M96"/>
    <mergeCell ref="G120:M120"/>
    <mergeCell ref="G310:M310"/>
  </mergeCells>
  <conditionalFormatting sqref="G23 G47 G71 G95 G119 G143 G167 G191 G215 G239 G263 G287 G309">
    <cfRule type="cellIs" dxfId="17" priority="21" stopIfTrue="1" operator="notEqual">
      <formula>M23</formula>
    </cfRule>
  </conditionalFormatting>
  <conditionalFormatting sqref="M23 M47 M71 M95 M119 M143 M167 M191 M215 M239 M263 M287 M309">
    <cfRule type="cellIs" dxfId="16" priority="20" stopIfTrue="1" operator="notEqual">
      <formula>G23</formula>
    </cfRule>
  </conditionalFormatting>
  <conditionalFormatting sqref="Q7:Q21 Q31:Q45 Q55:Q69 Q79:Q93 Q103:Q117 Q127:Q141 Q151:Q165 Q175:Q189 Q199:Q213 Q223:Q237 Q247:Q261 Q271:Q285 Q293:Q307">
    <cfRule type="cellIs" dxfId="15" priority="19" stopIfTrue="1" operator="lessThan">
      <formula>0</formula>
    </cfRule>
  </conditionalFormatting>
  <conditionalFormatting sqref="O293:O307">
    <cfRule type="cellIs" dxfId="14" priority="16" stopIfTrue="1" operator="notEqual">
      <formula>P293</formula>
    </cfRule>
  </conditionalFormatting>
  <conditionalFormatting sqref="P293:P307">
    <cfRule type="cellIs" dxfId="13" priority="15" stopIfTrue="1" operator="notEqual">
      <formula>O293</formula>
    </cfRule>
  </conditionalFormatting>
  <conditionalFormatting sqref="E7:E21 E31:E45 E55:E69 E79:E93 E103:E117 E127:E141 E151:E165 E175:E189 E199:E213 E223:E237 E247:E261 E271:E285">
    <cfRule type="cellIs" dxfId="12" priority="9" stopIfTrue="1" operator="greaterThan">
      <formula>0</formula>
    </cfRule>
  </conditionalFormatting>
  <conditionalFormatting sqref="H7:H21 H31:H45 H55:H69 H79:H93 H103:H117 H127:H141 H151:H165 H175:H189 H199:H213 H223:H237 H247:H261 H271:H285">
    <cfRule type="cellIs" dxfId="11" priority="3" stopIfTrue="1" operator="greaterThan">
      <formula>0</formula>
    </cfRule>
  </conditionalFormatting>
  <conditionalFormatting sqref="Q23 Q47 Q71 Q95 Q119 Q143 Q167 Q191 Q215 Q239 Q263 Q287 Q309">
    <cfRule type="cellIs" dxfId="10" priority="2" stopIfTrue="1" operator="lessThan">
      <formula>0</formula>
    </cfRule>
  </conditionalFormatting>
  <conditionalFormatting sqref="I7:I21 I31:I45 I55:I69 I79:I93 I103:I117 I127:I141 I151:I165 I175:I189 I199:I213 I223:I237 I247:I261 I271:I285">
    <cfRule type="cellIs" dxfId="9" priority="1" stopIfTrue="1" operator="greaterThan">
      <formula>0</formula>
    </cfRule>
  </conditionalFormatting>
  <dataValidations xWindow="482" yWindow="428" count="9">
    <dataValidation type="whole" operator="greaterThan" allowBlank="1" showErrorMessage="1" sqref="Q7:Q22 Q31:Q46">
      <formula1>T4</formula1>
    </dataValidation>
    <dataValidation allowBlank="1" showInputMessage="1" showErrorMessage="1" prompt="Začetno stanje mora biti enako končnemu stanju prejšnjega leta!" sqref="D22 D49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H247:I262 H271:I286 H49:I49 H55:I70 H79:I94 H103:I118 H127:I142 H151:I166 H175:I190 H199:I214 H223:I238 H31:I46 H7:I22">
      <formula1>0</formula1>
    </dataValidation>
    <dataValidation allowBlank="1" showInputMessage="1" showErrorMessage="1" prompt="V primeru nakupa v denarno poročilo vnesite znesek izdatka!" sqref="E22 E49"/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InputMessage="1" showErrorMessage="1" errorTitle="Napačen vpis" error="Podatek mora biti število večje ali enako 0." prompt="V primeru nakupa v denarno poročilo vnesite znesek izdatka!" sqref="E7:E21 E247:E262 E31:E46 E55:E70 E79:E94 E103:E118 E127:E142 E151:E166 E175:E190 E199:E214 E223:E238 E271:E286">
      <formula1>0</formula1>
    </dataValidation>
    <dataValidation type="decimal" operator="greaterThanOrEqual" allowBlank="1" showErrorMessage="1" errorTitle="Napačen vpis" error="Podatek mora biti število večje ali enako 0." sqref="F7:G21 J7:P21 F31:G46 F271:G286 J55:P70 J31:P46 J79:P94 F55:G70 J103:P118 F79:G94 J127:P142 F103:G118 J151:P166 F127:G142 J175:P190 F151:G166 J199:P214 F175:G190 J223:P238 F199:G214 J247:P262 F223:G238 F247:G262 J271:P286">
      <formula1>0</formula1>
    </dataValidation>
    <dataValidation type="whole" operator="greaterThan" allowBlank="1" showErrorMessage="1" sqref="Q79:Q94 Q55:Q70 Q247:Q262 Q223:Q238 Q199:Q214 Q175:Q190 Q151:Q166 Q103:Q118 Q127:Q142 Q271:Q286">
      <formula1>T54</formula1>
    </dataValidation>
    <dataValidation type="whole" operator="greaterThan" allowBlank="1" showErrorMessage="1" sqref="Q49">
      <formula1>T43</formula1>
    </dataValidation>
  </dataValidations>
  <pageMargins left="0.74791666666666667" right="0.74791666666666667" top="0.37013888888888891" bottom="0.62986111111111109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>
      <selection activeCell="C27" sqref="C27"/>
    </sheetView>
  </sheetViews>
  <sheetFormatPr defaultRowHeight="12.75" x14ac:dyDescent="0.2"/>
  <cols>
    <col min="1" max="1" width="4" style="1" customWidth="1"/>
    <col min="2" max="2" width="20.7109375" style="1" customWidth="1"/>
    <col min="3" max="14" width="10.7109375" style="1" customWidth="1"/>
    <col min="15" max="16384" width="9.140625" style="1"/>
  </cols>
  <sheetData>
    <row r="1" spans="2:15" ht="15.75" x14ac:dyDescent="0.25">
      <c r="B1" s="8" t="s">
        <v>26</v>
      </c>
    </row>
    <row r="2" spans="2:15" ht="15.75" x14ac:dyDescent="0.25">
      <c r="B2" s="3" t="s">
        <v>11</v>
      </c>
      <c r="C2" s="3">
        <f>+'seznam za gibanje'!D7</f>
        <v>2024</v>
      </c>
      <c r="D2" s="6"/>
    </row>
    <row r="3" spans="2:15" ht="15" x14ac:dyDescent="0.2">
      <c r="B3" s="7" t="s">
        <v>59</v>
      </c>
      <c r="C3" s="39">
        <f>+'seznam za gibanje'!D5</f>
        <v>0</v>
      </c>
      <c r="F3" s="7"/>
    </row>
    <row r="4" spans="2:15" ht="13.5" thickBo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3.5" thickBot="1" x14ac:dyDescent="0.25">
      <c r="B5" s="2"/>
      <c r="C5" s="31" t="s">
        <v>102</v>
      </c>
      <c r="D5" s="32" t="s">
        <v>103</v>
      </c>
      <c r="E5" s="32" t="s">
        <v>104</v>
      </c>
      <c r="F5" s="32" t="s">
        <v>105</v>
      </c>
      <c r="G5" s="32" t="s">
        <v>106</v>
      </c>
      <c r="H5" s="32" t="s">
        <v>107</v>
      </c>
      <c r="I5" s="32" t="s">
        <v>108</v>
      </c>
      <c r="J5" s="32" t="s">
        <v>109</v>
      </c>
      <c r="K5" s="32" t="s">
        <v>110</v>
      </c>
      <c r="L5" s="32" t="s">
        <v>111</v>
      </c>
      <c r="M5" s="32" t="s">
        <v>112</v>
      </c>
      <c r="N5" s="33" t="s">
        <v>113</v>
      </c>
      <c r="O5" s="86" t="s">
        <v>31</v>
      </c>
    </row>
    <row r="6" spans="2:15" ht="13.5" thickBot="1" x14ac:dyDescent="0.25">
      <c r="B6" s="87" t="s">
        <v>27</v>
      </c>
      <c r="C6" s="412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</row>
    <row r="7" spans="2:15" x14ac:dyDescent="0.2">
      <c r="B7" s="94"/>
      <c r="C7" s="95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73">
        <f>SUM(C7:N7)</f>
        <v>0</v>
      </c>
    </row>
    <row r="8" spans="2:15" x14ac:dyDescent="0.2">
      <c r="B8" s="98"/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  <c r="O8" s="73">
        <f>SUM(C8:N8)</f>
        <v>0</v>
      </c>
    </row>
    <row r="9" spans="2:15" x14ac:dyDescent="0.2">
      <c r="B9" s="98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73">
        <f>SUM(C9:N9)</f>
        <v>0</v>
      </c>
    </row>
    <row r="10" spans="2:15" x14ac:dyDescent="0.2">
      <c r="B10" s="98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73">
        <f>SUM(C10:N10)</f>
        <v>0</v>
      </c>
    </row>
    <row r="11" spans="2:15" ht="13.5" thickBot="1" x14ac:dyDescent="0.25">
      <c r="B11" s="102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73">
        <f>SUM(C11:N11)</f>
        <v>0</v>
      </c>
    </row>
    <row r="12" spans="2:15" ht="13.5" thickBot="1" x14ac:dyDescent="0.25">
      <c r="B12" s="88" t="s">
        <v>28</v>
      </c>
      <c r="C12" s="412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</row>
    <row r="13" spans="2:15" x14ac:dyDescent="0.2">
      <c r="B13" s="98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73">
        <f>SUM(C13:N13)</f>
        <v>0</v>
      </c>
    </row>
    <row r="14" spans="2:15" x14ac:dyDescent="0.2">
      <c r="B14" s="98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1"/>
      <c r="O14" s="73">
        <f>SUM(C14:N14)</f>
        <v>0</v>
      </c>
    </row>
    <row r="15" spans="2:15" ht="13.5" thickBot="1" x14ac:dyDescent="0.25">
      <c r="B15" s="102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  <c r="O15" s="73">
        <f>SUM(C15:N15)</f>
        <v>0</v>
      </c>
    </row>
    <row r="16" spans="2:15" ht="13.5" thickBot="1" x14ac:dyDescent="0.25">
      <c r="B16" s="89" t="s">
        <v>29</v>
      </c>
      <c r="C16" s="412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</row>
    <row r="17" spans="2:15" x14ac:dyDescent="0.2">
      <c r="B17" s="115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73">
        <f>SUM(C17:N17)</f>
        <v>0</v>
      </c>
    </row>
    <row r="18" spans="2:15" x14ac:dyDescent="0.2">
      <c r="B18" s="94"/>
      <c r="C18" s="109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  <c r="O18" s="73">
        <f>SUM(C18:N18)</f>
        <v>0</v>
      </c>
    </row>
    <row r="19" spans="2:15" ht="13.5" thickBot="1" x14ac:dyDescent="0.25">
      <c r="B19" s="102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  <c r="O19" s="73">
        <f>SUM(C19:N19)</f>
        <v>0</v>
      </c>
    </row>
    <row r="20" spans="2:15" ht="13.5" thickBot="1" x14ac:dyDescent="0.25">
      <c r="B20" s="88" t="s">
        <v>30</v>
      </c>
      <c r="C20" s="412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</row>
    <row r="21" spans="2:15" x14ac:dyDescent="0.2">
      <c r="B21" s="98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73">
        <f>SUM(C21:N21)</f>
        <v>0</v>
      </c>
    </row>
    <row r="22" spans="2:15" x14ac:dyDescent="0.2">
      <c r="B22" s="98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73">
        <f>SUM(C22:N22)</f>
        <v>0</v>
      </c>
    </row>
    <row r="23" spans="2:15" ht="13.5" thickBot="1" x14ac:dyDescent="0.25">
      <c r="B23" s="116"/>
      <c r="C23" s="117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O23" s="74">
        <f>SUM(C23:N23)</f>
        <v>0</v>
      </c>
    </row>
    <row r="24" spans="2:15" x14ac:dyDescent="0.2">
      <c r="N24" s="2"/>
    </row>
    <row r="25" spans="2:15" ht="15.75" x14ac:dyDescent="0.25">
      <c r="B25" s="8" t="s">
        <v>26</v>
      </c>
      <c r="C25" s="3"/>
    </row>
    <row r="26" spans="2:15" ht="23.25" customHeight="1" x14ac:dyDescent="0.25">
      <c r="B26" s="83" t="s">
        <v>64</v>
      </c>
      <c r="C26" s="4">
        <f>'seznam za gibanje'!D7</f>
        <v>2024</v>
      </c>
    </row>
    <row r="27" spans="2:15" ht="23.25" customHeight="1" x14ac:dyDescent="0.25">
      <c r="B27" s="81" t="str">
        <f>B3</f>
        <v>Šifra kmetije:</v>
      </c>
      <c r="C27" s="82">
        <f>C3</f>
        <v>0</v>
      </c>
    </row>
    <row r="28" spans="2:15" ht="13.5" thickBot="1" x14ac:dyDescent="0.25">
      <c r="B28" s="30"/>
    </row>
    <row r="29" spans="2:15" ht="13.5" thickBot="1" x14ac:dyDescent="0.25">
      <c r="B29" s="2"/>
      <c r="C29" s="31" t="str">
        <f>C5</f>
        <v>Januar</v>
      </c>
      <c r="D29" s="31" t="str">
        <f t="shared" ref="D29:N29" si="0">D5</f>
        <v>Februar</v>
      </c>
      <c r="E29" s="31" t="str">
        <f t="shared" si="0"/>
        <v>Marec</v>
      </c>
      <c r="F29" s="31" t="str">
        <f t="shared" si="0"/>
        <v>April</v>
      </c>
      <c r="G29" s="31" t="str">
        <f t="shared" si="0"/>
        <v>Maj</v>
      </c>
      <c r="H29" s="31" t="str">
        <f t="shared" si="0"/>
        <v>Junij</v>
      </c>
      <c r="I29" s="31" t="str">
        <f t="shared" si="0"/>
        <v>Julij</v>
      </c>
      <c r="J29" s="31" t="str">
        <f t="shared" si="0"/>
        <v>Avgust</v>
      </c>
      <c r="K29" s="31" t="str">
        <f t="shared" si="0"/>
        <v>September</v>
      </c>
      <c r="L29" s="31" t="str">
        <f t="shared" si="0"/>
        <v>Oktober</v>
      </c>
      <c r="M29" s="31" t="str">
        <f t="shared" si="0"/>
        <v>November</v>
      </c>
      <c r="N29" s="31" t="str">
        <f t="shared" si="0"/>
        <v>December</v>
      </c>
      <c r="O29" s="86" t="s">
        <v>31</v>
      </c>
    </row>
    <row r="30" spans="2:15" ht="13.5" thickBot="1" x14ac:dyDescent="0.25">
      <c r="B30" s="90" t="s">
        <v>60</v>
      </c>
      <c r="C30" s="76">
        <f t="shared" ref="C30:N30" si="1">SUM(C7:C11)</f>
        <v>0</v>
      </c>
      <c r="D30" s="76">
        <f t="shared" si="1"/>
        <v>0</v>
      </c>
      <c r="E30" s="76">
        <f t="shared" si="1"/>
        <v>0</v>
      </c>
      <c r="F30" s="76">
        <f t="shared" si="1"/>
        <v>0</v>
      </c>
      <c r="G30" s="76">
        <f t="shared" si="1"/>
        <v>0</v>
      </c>
      <c r="H30" s="76">
        <f t="shared" si="1"/>
        <v>0</v>
      </c>
      <c r="I30" s="76">
        <f t="shared" si="1"/>
        <v>0</v>
      </c>
      <c r="J30" s="76">
        <f t="shared" si="1"/>
        <v>0</v>
      </c>
      <c r="K30" s="76">
        <f t="shared" si="1"/>
        <v>0</v>
      </c>
      <c r="L30" s="76">
        <f t="shared" si="1"/>
        <v>0</v>
      </c>
      <c r="M30" s="76">
        <f t="shared" si="1"/>
        <v>0</v>
      </c>
      <c r="N30" s="84">
        <f t="shared" si="1"/>
        <v>0</v>
      </c>
      <c r="O30" s="78">
        <f>SUM(C30:N30)</f>
        <v>0</v>
      </c>
    </row>
    <row r="31" spans="2:15" ht="13.5" thickBot="1" x14ac:dyDescent="0.25">
      <c r="B31" s="91" t="s">
        <v>61</v>
      </c>
      <c r="C31" s="80">
        <f>SUM(C13:C15)</f>
        <v>0</v>
      </c>
      <c r="D31" s="29">
        <f t="shared" ref="D31:N31" si="2">SUM(D13:D15)</f>
        <v>0</v>
      </c>
      <c r="E31" s="29">
        <f>SUM(E13:E15)</f>
        <v>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0</v>
      </c>
      <c r="M31" s="29">
        <f t="shared" si="2"/>
        <v>0</v>
      </c>
      <c r="N31" s="72">
        <f t="shared" si="2"/>
        <v>0</v>
      </c>
      <c r="O31" s="78">
        <f>SUM(C31:N31)</f>
        <v>0</v>
      </c>
    </row>
    <row r="32" spans="2:15" ht="13.5" thickBot="1" x14ac:dyDescent="0.25">
      <c r="B32" s="91" t="s">
        <v>62</v>
      </c>
      <c r="C32" s="80">
        <f>SUM(C17:C19)</f>
        <v>0</v>
      </c>
      <c r="D32" s="29">
        <f t="shared" ref="D32:N32" si="3">SUM(D17:D19)</f>
        <v>0</v>
      </c>
      <c r="E32" s="29">
        <f>SUM(E17:E19)</f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72">
        <f t="shared" si="3"/>
        <v>0</v>
      </c>
      <c r="O32" s="78">
        <f>SUM(C32:N32)</f>
        <v>0</v>
      </c>
    </row>
    <row r="33" spans="2:15" ht="13.5" thickBot="1" x14ac:dyDescent="0.25">
      <c r="B33" s="92" t="s">
        <v>63</v>
      </c>
      <c r="C33" s="77">
        <f>SUM(C21:C23)</f>
        <v>0</v>
      </c>
      <c r="D33" s="77">
        <f t="shared" ref="D33:N33" si="4">SUM(D21:D23)</f>
        <v>0</v>
      </c>
      <c r="E33" s="77">
        <f>SUM(E21:E23)</f>
        <v>0</v>
      </c>
      <c r="F33" s="77">
        <f t="shared" si="4"/>
        <v>0</v>
      </c>
      <c r="G33" s="77">
        <f t="shared" si="4"/>
        <v>0</v>
      </c>
      <c r="H33" s="77">
        <f t="shared" si="4"/>
        <v>0</v>
      </c>
      <c r="I33" s="77">
        <f t="shared" si="4"/>
        <v>0</v>
      </c>
      <c r="J33" s="77">
        <f t="shared" si="4"/>
        <v>0</v>
      </c>
      <c r="K33" s="77">
        <f t="shared" si="4"/>
        <v>0</v>
      </c>
      <c r="L33" s="77">
        <f t="shared" si="4"/>
        <v>0</v>
      </c>
      <c r="M33" s="77">
        <f t="shared" si="4"/>
        <v>0</v>
      </c>
      <c r="N33" s="75">
        <f t="shared" si="4"/>
        <v>0</v>
      </c>
      <c r="O33" s="78">
        <f>SUM(C33:N33)</f>
        <v>0</v>
      </c>
    </row>
    <row r="34" spans="2:15" ht="18" customHeight="1" thickBot="1" x14ac:dyDescent="0.25">
      <c r="B34" s="93" t="s">
        <v>31</v>
      </c>
      <c r="C34" s="79">
        <f>SUM(C30:C33)</f>
        <v>0</v>
      </c>
      <c r="D34" s="79">
        <f t="shared" ref="D34:N34" si="5">SUM(D30:D33)</f>
        <v>0</v>
      </c>
      <c r="E34" s="79">
        <f t="shared" si="5"/>
        <v>0</v>
      </c>
      <c r="F34" s="79">
        <f t="shared" si="5"/>
        <v>0</v>
      </c>
      <c r="G34" s="79">
        <f t="shared" si="5"/>
        <v>0</v>
      </c>
      <c r="H34" s="79">
        <f t="shared" si="5"/>
        <v>0</v>
      </c>
      <c r="I34" s="79">
        <f t="shared" si="5"/>
        <v>0</v>
      </c>
      <c r="J34" s="79">
        <f t="shared" si="5"/>
        <v>0</v>
      </c>
      <c r="K34" s="79">
        <f t="shared" si="5"/>
        <v>0</v>
      </c>
      <c r="L34" s="79">
        <f t="shared" si="5"/>
        <v>0</v>
      </c>
      <c r="M34" s="79">
        <f t="shared" si="5"/>
        <v>0</v>
      </c>
      <c r="N34" s="85">
        <f t="shared" si="5"/>
        <v>0</v>
      </c>
      <c r="O34" s="78">
        <f>SUM(O30:O33)</f>
        <v>0</v>
      </c>
    </row>
  </sheetData>
  <sheetProtection password="DEB4" sheet="1" formatColumns="0" formatRows="0"/>
  <mergeCells count="4">
    <mergeCell ref="C20:O20"/>
    <mergeCell ref="C16:O16"/>
    <mergeCell ref="C12:O12"/>
    <mergeCell ref="C6:O6"/>
  </mergeCells>
  <conditionalFormatting sqref="O7:O11 O13:O15 O17:O19 O21:O23 C30:O34">
    <cfRule type="cellIs" dxfId="8" priority="1" stopIfTrue="1" operator="equal">
      <formula>0</formula>
    </cfRule>
  </conditionalFormatting>
  <dataValidations count="1">
    <dataValidation type="decimal" operator="greaterThanOrEqual" allowBlank="1" showErrorMessage="1" errorTitle="Napačen vpis" error="Podatek mora biti število večje ali enako 0._x000a_" sqref="C7:N11 C13:N15 C17:N19 C21:N23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7"/>
  <sheetViews>
    <sheetView zoomScaleNormal="100" workbookViewId="0">
      <pane ySplit="15" topLeftCell="A523" activePane="bottomLeft" state="frozen"/>
      <selection pane="bottomLeft" activeCell="F11" sqref="F11"/>
    </sheetView>
  </sheetViews>
  <sheetFormatPr defaultRowHeight="12.75" x14ac:dyDescent="0.2"/>
  <cols>
    <col min="1" max="1" width="2.5703125" style="248" customWidth="1"/>
    <col min="2" max="2" width="7.5703125" style="15" customWidth="1"/>
    <col min="3" max="3" width="11" style="335" customWidth="1"/>
    <col min="4" max="4" width="25.7109375" style="15" customWidth="1"/>
    <col min="5" max="5" width="8.28515625" style="15" customWidth="1"/>
    <col min="6" max="6" width="9" style="15" customWidth="1"/>
    <col min="7" max="7" width="7.140625" style="15" customWidth="1"/>
    <col min="8" max="8" width="9.140625" style="15" customWidth="1"/>
    <col min="9" max="9" width="16.28515625" style="15" customWidth="1"/>
    <col min="10" max="10" width="12.28515625" style="15" customWidth="1"/>
    <col min="11" max="11" width="9.140625" style="248"/>
    <col min="12" max="12" width="7" style="144" customWidth="1"/>
    <col min="13" max="13" width="31.7109375" style="145" customWidth="1"/>
    <col min="14" max="14" width="3.85546875" style="145" customWidth="1"/>
    <col min="15" max="15" width="9.28515625" style="145" customWidth="1"/>
    <col min="16" max="16" width="14.28515625" style="145" customWidth="1"/>
    <col min="17" max="17" width="13.42578125" style="145" customWidth="1"/>
    <col min="18" max="16384" width="9.140625" style="248"/>
  </cols>
  <sheetData>
    <row r="1" spans="2:17" hidden="1" x14ac:dyDescent="0.2"/>
    <row r="2" spans="2:17" ht="20.25" x14ac:dyDescent="0.3">
      <c r="B2" s="146" t="s">
        <v>2</v>
      </c>
      <c r="C2" s="143"/>
      <c r="D2" s="122"/>
      <c r="E2" s="146"/>
      <c r="F2" s="362">
        <f>+'seznam za gibanje'!D7</f>
        <v>2024</v>
      </c>
      <c r="G2" s="232" t="s">
        <v>39</v>
      </c>
      <c r="H2" s="122"/>
      <c r="I2" s="37"/>
    </row>
    <row r="3" spans="2:17" ht="20.25" hidden="1" x14ac:dyDescent="0.3">
      <c r="D3" s="248"/>
      <c r="E3" s="381"/>
      <c r="F3" s="382"/>
      <c r="G3" s="363"/>
      <c r="H3" s="381"/>
    </row>
    <row r="4" spans="2:17" hidden="1" x14ac:dyDescent="0.2"/>
    <row r="6" spans="2:17" ht="30.75" customHeight="1" x14ac:dyDescent="0.35">
      <c r="B6" s="414" t="s">
        <v>194</v>
      </c>
      <c r="C6" s="414"/>
      <c r="D6" s="414"/>
      <c r="E6" s="415"/>
      <c r="F6" s="415"/>
      <c r="G6" s="415"/>
      <c r="H6" s="417" t="s">
        <v>196</v>
      </c>
      <c r="I6" s="417"/>
      <c r="J6" s="417"/>
      <c r="K6" s="364"/>
      <c r="L6" s="147"/>
      <c r="M6" s="147"/>
    </row>
    <row r="7" spans="2:17" ht="15" customHeight="1" x14ac:dyDescent="0.2">
      <c r="B7" s="336"/>
      <c r="C7" s="337"/>
      <c r="F7" s="418"/>
      <c r="G7" s="418"/>
      <c r="H7" s="418"/>
    </row>
    <row r="8" spans="2:17" ht="27" customHeight="1" x14ac:dyDescent="0.2">
      <c r="B8" s="414" t="s">
        <v>195</v>
      </c>
      <c r="C8" s="414"/>
      <c r="D8" s="414"/>
      <c r="E8" s="416"/>
      <c r="F8" s="416"/>
      <c r="G8" s="416"/>
      <c r="H8" s="417" t="s">
        <v>196</v>
      </c>
      <c r="I8" s="417"/>
      <c r="J8" s="417"/>
      <c r="K8" s="364"/>
    </row>
    <row r="9" spans="2:17" ht="15.75" customHeight="1" x14ac:dyDescent="0.2">
      <c r="B9" s="336"/>
      <c r="C9" s="337"/>
      <c r="F9" s="338"/>
    </row>
    <row r="10" spans="2:17" ht="13.5" hidden="1" customHeight="1" x14ac:dyDescent="0.2">
      <c r="B10" s="336"/>
      <c r="C10" s="337"/>
      <c r="F10" s="338"/>
    </row>
    <row r="11" spans="2:17" ht="18" x14ac:dyDescent="0.25">
      <c r="B11" s="365" t="s">
        <v>3</v>
      </c>
      <c r="C11" s="148"/>
      <c r="D11" s="380">
        <f>+'seznam za gibanje'!D5</f>
        <v>0</v>
      </c>
      <c r="E11" s="37"/>
      <c r="F11" s="37"/>
      <c r="G11" s="37"/>
      <c r="H11" s="37"/>
      <c r="I11" s="37"/>
      <c r="J11" s="37"/>
    </row>
    <row r="12" spans="2:17" x14ac:dyDescent="0.2">
      <c r="B12" s="37"/>
      <c r="C12" s="143"/>
      <c r="D12" s="37"/>
      <c r="E12" s="37"/>
      <c r="F12" s="425" t="s">
        <v>4</v>
      </c>
      <c r="G12" s="425"/>
      <c r="H12" s="149">
        <f>H13-I13</f>
        <v>0</v>
      </c>
      <c r="I12" s="150"/>
      <c r="J12" s="37"/>
    </row>
    <row r="13" spans="2:17" ht="15.75" x14ac:dyDescent="0.25">
      <c r="B13" s="426" t="s">
        <v>32</v>
      </c>
      <c r="C13" s="427"/>
      <c r="D13" s="427"/>
      <c r="E13" s="151">
        <f>+'seznam za gibanje'!D7</f>
        <v>2024</v>
      </c>
      <c r="F13" s="425" t="s">
        <v>5</v>
      </c>
      <c r="G13" s="425"/>
      <c r="H13" s="149">
        <f>SUM(H62+H109+H156+H203+H250+H297+H344+H391+H438+H485+H532+H579)</f>
        <v>0</v>
      </c>
      <c r="I13" s="149">
        <f>SUM(I62+I109+I156+I203+I250+I297+I344+I391+I438+I485+I532+I579)</f>
        <v>0</v>
      </c>
      <c r="J13" s="37"/>
    </row>
    <row r="14" spans="2:17" ht="13.5" thickBot="1" x14ac:dyDescent="0.25">
      <c r="B14" s="37"/>
      <c r="C14" s="143"/>
      <c r="D14" s="37"/>
      <c r="E14" s="37"/>
      <c r="F14" s="37"/>
      <c r="G14" s="37"/>
      <c r="H14" s="37"/>
      <c r="I14" s="37"/>
      <c r="J14" s="37"/>
    </row>
    <row r="15" spans="2:17" ht="28.5" customHeight="1" thickBot="1" x14ac:dyDescent="0.25">
      <c r="B15" s="383"/>
      <c r="C15" s="384" t="s">
        <v>7</v>
      </c>
      <c r="D15" s="383" t="s">
        <v>36</v>
      </c>
      <c r="E15" s="383" t="s">
        <v>8</v>
      </c>
      <c r="F15" s="383" t="s">
        <v>9</v>
      </c>
      <c r="G15" s="385" t="s">
        <v>183</v>
      </c>
      <c r="H15" s="385" t="s">
        <v>40</v>
      </c>
      <c r="I15" s="385" t="s">
        <v>41</v>
      </c>
      <c r="J15" s="383" t="s">
        <v>10</v>
      </c>
      <c r="K15" s="15"/>
    </row>
    <row r="16" spans="2:17" s="339" customFormat="1" ht="17.25" customHeight="1" thickBot="1" x14ac:dyDescent="0.25">
      <c r="B16" s="386" t="s">
        <v>6</v>
      </c>
      <c r="C16" s="387" t="s">
        <v>47</v>
      </c>
      <c r="D16" s="388"/>
      <c r="E16" s="389"/>
      <c r="F16" s="389"/>
      <c r="G16" s="389"/>
      <c r="H16" s="390"/>
      <c r="I16" s="390"/>
      <c r="J16" s="391"/>
      <c r="L16" s="422" t="s">
        <v>78</v>
      </c>
      <c r="M16" s="423"/>
      <c r="N16" s="423"/>
      <c r="O16" s="423"/>
      <c r="P16" s="423"/>
      <c r="Q16" s="424"/>
    </row>
    <row r="17" spans="2:21" ht="13.5" customHeight="1" x14ac:dyDescent="0.2">
      <c r="B17" s="392">
        <v>1</v>
      </c>
      <c r="C17" s="137" t="s">
        <v>210</v>
      </c>
      <c r="D17" s="340" t="s">
        <v>197</v>
      </c>
      <c r="E17" s="13">
        <v>9.5</v>
      </c>
      <c r="F17" s="13"/>
      <c r="G17" s="13"/>
      <c r="H17" s="10"/>
      <c r="I17" s="10"/>
      <c r="J17" s="136"/>
      <c r="K17" s="15"/>
      <c r="L17" s="436" t="s">
        <v>6</v>
      </c>
      <c r="M17" s="438" t="s">
        <v>46</v>
      </c>
      <c r="N17" s="438" t="s">
        <v>74</v>
      </c>
      <c r="O17" s="440" t="s">
        <v>77</v>
      </c>
      <c r="P17" s="442" t="s">
        <v>75</v>
      </c>
      <c r="Q17" s="428" t="s">
        <v>76</v>
      </c>
    </row>
    <row r="18" spans="2:21" ht="12.75" customHeight="1" x14ac:dyDescent="0.2">
      <c r="B18" s="392">
        <v>2</v>
      </c>
      <c r="C18" s="137" t="s">
        <v>210</v>
      </c>
      <c r="D18" s="340" t="s">
        <v>211</v>
      </c>
      <c r="E18" s="13">
        <v>9.5</v>
      </c>
      <c r="F18" s="13"/>
      <c r="G18" s="13"/>
      <c r="H18" s="10"/>
      <c r="I18" s="10"/>
      <c r="J18" s="136"/>
      <c r="K18" s="15"/>
      <c r="L18" s="437"/>
      <c r="M18" s="439"/>
      <c r="N18" s="439"/>
      <c r="O18" s="441"/>
      <c r="P18" s="443"/>
      <c r="Q18" s="429"/>
    </row>
    <row r="19" spans="2:21" x14ac:dyDescent="0.2">
      <c r="B19" s="392">
        <v>3</v>
      </c>
      <c r="C19" s="137" t="s">
        <v>210</v>
      </c>
      <c r="D19" s="5" t="s">
        <v>198</v>
      </c>
      <c r="E19" s="13">
        <v>22</v>
      </c>
      <c r="F19" s="13"/>
      <c r="G19" s="13"/>
      <c r="H19" s="10"/>
      <c r="I19" s="10"/>
      <c r="J19" s="136"/>
      <c r="K19" s="15"/>
      <c r="L19" s="152">
        <f>'gibanje živine'!A7</f>
        <v>1</v>
      </c>
      <c r="M19" s="153">
        <f>'gibanje živine'!B7</f>
        <v>0</v>
      </c>
      <c r="N19" s="153">
        <f>'gibanje živine'!C7</f>
        <v>0</v>
      </c>
      <c r="O19" s="154">
        <f>'gibanje živine'!E7</f>
        <v>0</v>
      </c>
      <c r="P19" s="155">
        <f>'gibanje živine'!H7</f>
        <v>0</v>
      </c>
      <c r="Q19" s="156">
        <f>'gibanje živine'!I7</f>
        <v>0</v>
      </c>
    </row>
    <row r="20" spans="2:21" x14ac:dyDescent="0.2">
      <c r="B20" s="392">
        <v>4</v>
      </c>
      <c r="C20" s="137"/>
      <c r="D20" s="5"/>
      <c r="E20" s="13"/>
      <c r="F20" s="13"/>
      <c r="G20" s="13"/>
      <c r="H20" s="10"/>
      <c r="I20" s="10"/>
      <c r="J20" s="136"/>
      <c r="K20" s="15"/>
      <c r="L20" s="157">
        <f>'gibanje živine'!A8</f>
        <v>2</v>
      </c>
      <c r="M20" s="153">
        <f>'gibanje živine'!B8</f>
        <v>0</v>
      </c>
      <c r="N20" s="153">
        <f>'gibanje živine'!C8</f>
        <v>0</v>
      </c>
      <c r="O20" s="154">
        <f>'gibanje živine'!E8</f>
        <v>0</v>
      </c>
      <c r="P20" s="155">
        <f>'gibanje živine'!H8</f>
        <v>0</v>
      </c>
      <c r="Q20" s="156">
        <f>'gibanje živine'!I8</f>
        <v>0</v>
      </c>
    </row>
    <row r="21" spans="2:21" x14ac:dyDescent="0.2">
      <c r="B21" s="392">
        <v>5</v>
      </c>
      <c r="C21" s="137"/>
      <c r="D21" s="5"/>
      <c r="E21" s="13"/>
      <c r="F21" s="13"/>
      <c r="G21" s="13"/>
      <c r="H21" s="10"/>
      <c r="I21" s="10"/>
      <c r="J21" s="136"/>
      <c r="K21" s="15"/>
      <c r="L21" s="157">
        <f>'gibanje živine'!A9</f>
        <v>3</v>
      </c>
      <c r="M21" s="153">
        <f>'gibanje živine'!B9</f>
        <v>0</v>
      </c>
      <c r="N21" s="153">
        <f>'gibanje živine'!C9</f>
        <v>0</v>
      </c>
      <c r="O21" s="154">
        <f>'gibanje živine'!E9</f>
        <v>0</v>
      </c>
      <c r="P21" s="155">
        <f>'gibanje živine'!H9</f>
        <v>0</v>
      </c>
      <c r="Q21" s="156">
        <f>'gibanje živine'!I9</f>
        <v>0</v>
      </c>
    </row>
    <row r="22" spans="2:21" x14ac:dyDescent="0.2">
      <c r="B22" s="392">
        <v>6</v>
      </c>
      <c r="C22" s="137"/>
      <c r="D22" s="5"/>
      <c r="E22" s="13"/>
      <c r="F22" s="13"/>
      <c r="G22" s="13"/>
      <c r="H22" s="10"/>
      <c r="I22" s="10"/>
      <c r="J22" s="136"/>
      <c r="K22" s="15"/>
      <c r="L22" s="157">
        <f>'gibanje živine'!A10</f>
        <v>4</v>
      </c>
      <c r="M22" s="153">
        <f>'gibanje živine'!B10</f>
        <v>0</v>
      </c>
      <c r="N22" s="153">
        <f>'gibanje živine'!C10</f>
        <v>0</v>
      </c>
      <c r="O22" s="154">
        <f>'gibanje živine'!E10</f>
        <v>0</v>
      </c>
      <c r="P22" s="155">
        <f>'gibanje živine'!H10</f>
        <v>0</v>
      </c>
      <c r="Q22" s="156">
        <f>'gibanje živine'!I10</f>
        <v>0</v>
      </c>
    </row>
    <row r="23" spans="2:21" x14ac:dyDescent="0.2">
      <c r="B23" s="392">
        <v>7</v>
      </c>
      <c r="C23" s="137"/>
      <c r="D23" s="5"/>
      <c r="E23" s="13"/>
      <c r="F23" s="13"/>
      <c r="G23" s="13"/>
      <c r="H23" s="10"/>
      <c r="I23" s="10"/>
      <c r="J23" s="136"/>
      <c r="K23" s="15"/>
      <c r="L23" s="157">
        <f>'gibanje živine'!A11</f>
        <v>5</v>
      </c>
      <c r="M23" s="153">
        <f>'gibanje živine'!B11</f>
        <v>0</v>
      </c>
      <c r="N23" s="153">
        <f>'gibanje živine'!C11</f>
        <v>0</v>
      </c>
      <c r="O23" s="154">
        <f>'gibanje živine'!E11</f>
        <v>0</v>
      </c>
      <c r="P23" s="155">
        <f>'gibanje živine'!H11</f>
        <v>0</v>
      </c>
      <c r="Q23" s="156">
        <f>'gibanje živine'!I11</f>
        <v>0</v>
      </c>
    </row>
    <row r="24" spans="2:21" x14ac:dyDescent="0.2">
      <c r="B24" s="392">
        <v>8</v>
      </c>
      <c r="C24" s="137"/>
      <c r="D24" s="5"/>
      <c r="E24" s="13"/>
      <c r="F24" s="13"/>
      <c r="G24" s="13"/>
      <c r="H24" s="10"/>
      <c r="I24" s="10"/>
      <c r="J24" s="136"/>
      <c r="K24" s="15"/>
      <c r="L24" s="157">
        <f>'gibanje živine'!A12</f>
        <v>6</v>
      </c>
      <c r="M24" s="153">
        <f>'gibanje živine'!B12</f>
        <v>0</v>
      </c>
      <c r="N24" s="153">
        <f>'gibanje živine'!C12</f>
        <v>0</v>
      </c>
      <c r="O24" s="154">
        <f>'gibanje živine'!E12</f>
        <v>0</v>
      </c>
      <c r="P24" s="155">
        <f>'gibanje živine'!H12</f>
        <v>0</v>
      </c>
      <c r="Q24" s="156">
        <f>'gibanje živine'!I12</f>
        <v>0</v>
      </c>
    </row>
    <row r="25" spans="2:21" x14ac:dyDescent="0.2">
      <c r="B25" s="392">
        <v>9</v>
      </c>
      <c r="C25" s="137"/>
      <c r="D25" s="5"/>
      <c r="E25" s="13"/>
      <c r="F25" s="13"/>
      <c r="G25" s="13"/>
      <c r="H25" s="10"/>
      <c r="I25" s="10"/>
      <c r="J25" s="136"/>
      <c r="K25" s="15"/>
      <c r="L25" s="157">
        <f>'gibanje živine'!A13</f>
        <v>7</v>
      </c>
      <c r="M25" s="153">
        <f>'gibanje živine'!B13</f>
        <v>0</v>
      </c>
      <c r="N25" s="153">
        <f>'gibanje živine'!C13</f>
        <v>0</v>
      </c>
      <c r="O25" s="154">
        <f>'gibanje živine'!E13</f>
        <v>0</v>
      </c>
      <c r="P25" s="155">
        <f>'gibanje živine'!H13</f>
        <v>0</v>
      </c>
      <c r="Q25" s="156">
        <f>'gibanje živine'!I13</f>
        <v>0</v>
      </c>
    </row>
    <row r="26" spans="2:21" x14ac:dyDescent="0.2">
      <c r="B26" s="392">
        <v>10</v>
      </c>
      <c r="C26" s="137"/>
      <c r="D26" s="5"/>
      <c r="E26" s="13"/>
      <c r="F26" s="13"/>
      <c r="G26" s="13"/>
      <c r="H26" s="10"/>
      <c r="I26" s="10"/>
      <c r="J26" s="136"/>
      <c r="K26" s="15"/>
      <c r="L26" s="157">
        <f>'gibanje živine'!A14</f>
        <v>8</v>
      </c>
      <c r="M26" s="153">
        <f>'gibanje živine'!B14</f>
        <v>0</v>
      </c>
      <c r="N26" s="153">
        <f>'gibanje živine'!C14</f>
        <v>0</v>
      </c>
      <c r="O26" s="154">
        <f>'gibanje živine'!E14</f>
        <v>0</v>
      </c>
      <c r="P26" s="155">
        <f>'gibanje živine'!H14</f>
        <v>0</v>
      </c>
      <c r="Q26" s="156">
        <f>'gibanje živine'!I14</f>
        <v>0</v>
      </c>
    </row>
    <row r="27" spans="2:21" x14ac:dyDescent="0.2">
      <c r="B27" s="392">
        <v>11</v>
      </c>
      <c r="C27" s="137"/>
      <c r="D27" s="5"/>
      <c r="E27" s="13"/>
      <c r="F27" s="13"/>
      <c r="G27" s="13"/>
      <c r="H27" s="10"/>
      <c r="I27" s="10"/>
      <c r="J27" s="136"/>
      <c r="K27" s="15"/>
      <c r="L27" s="157">
        <f>'gibanje živine'!A15</f>
        <v>9</v>
      </c>
      <c r="M27" s="153">
        <f>'gibanje živine'!B15</f>
        <v>0</v>
      </c>
      <c r="N27" s="153">
        <f>'gibanje živine'!C15</f>
        <v>0</v>
      </c>
      <c r="O27" s="154">
        <f>'gibanje živine'!E15</f>
        <v>0</v>
      </c>
      <c r="P27" s="155">
        <f>'gibanje živine'!H15</f>
        <v>0</v>
      </c>
      <c r="Q27" s="156">
        <f>'gibanje živine'!I15</f>
        <v>0</v>
      </c>
    </row>
    <row r="28" spans="2:21" x14ac:dyDescent="0.2">
      <c r="B28" s="392">
        <v>12</v>
      </c>
      <c r="C28" s="137"/>
      <c r="D28" s="5"/>
      <c r="E28" s="13"/>
      <c r="F28" s="13"/>
      <c r="G28" s="13"/>
      <c r="H28" s="10"/>
      <c r="I28" s="10"/>
      <c r="J28" s="136"/>
      <c r="K28" s="15"/>
      <c r="L28" s="157">
        <f>'gibanje živine'!A16</f>
        <v>10</v>
      </c>
      <c r="M28" s="153">
        <f>'gibanje živine'!B16</f>
        <v>0</v>
      </c>
      <c r="N28" s="153">
        <f>'gibanje živine'!C16</f>
        <v>0</v>
      </c>
      <c r="O28" s="154">
        <f>'gibanje živine'!E16</f>
        <v>0</v>
      </c>
      <c r="P28" s="155">
        <f>'gibanje živine'!H16</f>
        <v>0</v>
      </c>
      <c r="Q28" s="156">
        <f>'gibanje živine'!I16</f>
        <v>0</v>
      </c>
    </row>
    <row r="29" spans="2:21" x14ac:dyDescent="0.2">
      <c r="B29" s="392">
        <v>13</v>
      </c>
      <c r="C29" s="137"/>
      <c r="D29" s="5"/>
      <c r="E29" s="13"/>
      <c r="F29" s="13"/>
      <c r="G29" s="13"/>
      <c r="H29" s="10"/>
      <c r="I29" s="10"/>
      <c r="J29" s="136"/>
      <c r="K29" s="15"/>
      <c r="L29" s="157">
        <f>'gibanje živine'!A17</f>
        <v>11</v>
      </c>
      <c r="M29" s="153">
        <f>'gibanje živine'!B17</f>
        <v>0</v>
      </c>
      <c r="N29" s="153">
        <f>'gibanje živine'!C17</f>
        <v>0</v>
      </c>
      <c r="O29" s="154">
        <f>'gibanje živine'!E17</f>
        <v>0</v>
      </c>
      <c r="P29" s="155">
        <f>'gibanje živine'!H17</f>
        <v>0</v>
      </c>
      <c r="Q29" s="156">
        <f>'gibanje živine'!I17</f>
        <v>0</v>
      </c>
    </row>
    <row r="30" spans="2:21" x14ac:dyDescent="0.2">
      <c r="B30" s="392">
        <v>14</v>
      </c>
      <c r="C30" s="137"/>
      <c r="D30" s="5"/>
      <c r="E30" s="13"/>
      <c r="F30" s="13"/>
      <c r="G30" s="13"/>
      <c r="H30" s="10"/>
      <c r="I30" s="10"/>
      <c r="J30" s="136"/>
      <c r="K30" s="15"/>
      <c r="L30" s="157">
        <f>'gibanje živine'!A18</f>
        <v>12</v>
      </c>
      <c r="M30" s="153">
        <f>'gibanje živine'!B18</f>
        <v>0</v>
      </c>
      <c r="N30" s="153">
        <f>'gibanje živine'!C18</f>
        <v>0</v>
      </c>
      <c r="O30" s="154">
        <f>'gibanje živine'!E18</f>
        <v>0</v>
      </c>
      <c r="P30" s="155">
        <f>'gibanje živine'!H18</f>
        <v>0</v>
      </c>
      <c r="Q30" s="156">
        <f>'gibanje živine'!I18</f>
        <v>0</v>
      </c>
      <c r="U30" s="15"/>
    </row>
    <row r="31" spans="2:21" x14ac:dyDescent="0.2">
      <c r="B31" s="392">
        <v>15</v>
      </c>
      <c r="C31" s="137"/>
      <c r="D31" s="5"/>
      <c r="E31" s="13"/>
      <c r="F31" s="13"/>
      <c r="G31" s="13"/>
      <c r="H31" s="10"/>
      <c r="I31" s="10"/>
      <c r="J31" s="136"/>
      <c r="K31" s="15"/>
      <c r="L31" s="157">
        <f>'gibanje živine'!A19</f>
        <v>13</v>
      </c>
      <c r="M31" s="153">
        <f>'gibanje živine'!B19</f>
        <v>0</v>
      </c>
      <c r="N31" s="153">
        <f>'gibanje živine'!C19</f>
        <v>0</v>
      </c>
      <c r="O31" s="154">
        <f>'gibanje živine'!E19</f>
        <v>0</v>
      </c>
      <c r="P31" s="155">
        <f>'gibanje živine'!H19</f>
        <v>0</v>
      </c>
      <c r="Q31" s="156">
        <f>'gibanje živine'!I19</f>
        <v>0</v>
      </c>
    </row>
    <row r="32" spans="2:21" x14ac:dyDescent="0.2">
      <c r="B32" s="392">
        <v>16</v>
      </c>
      <c r="C32" s="137"/>
      <c r="D32" s="5"/>
      <c r="E32" s="13"/>
      <c r="F32" s="13"/>
      <c r="G32" s="13"/>
      <c r="H32" s="10"/>
      <c r="I32" s="10"/>
      <c r="J32" s="136"/>
      <c r="K32" s="15"/>
      <c r="L32" s="157">
        <f>'gibanje živine'!A20</f>
        <v>14</v>
      </c>
      <c r="M32" s="153">
        <f>'gibanje živine'!B20</f>
        <v>0</v>
      </c>
      <c r="N32" s="153">
        <f>'gibanje živine'!C20</f>
        <v>0</v>
      </c>
      <c r="O32" s="154">
        <f>'gibanje živine'!E20</f>
        <v>0</v>
      </c>
      <c r="P32" s="155">
        <f>'gibanje živine'!H20</f>
        <v>0</v>
      </c>
      <c r="Q32" s="156">
        <f>'gibanje živine'!I20</f>
        <v>0</v>
      </c>
    </row>
    <row r="33" spans="2:17" ht="13.5" thickBot="1" x14ac:dyDescent="0.25">
      <c r="B33" s="392">
        <v>17</v>
      </c>
      <c r="C33" s="137"/>
      <c r="D33" s="5"/>
      <c r="E33" s="13"/>
      <c r="F33" s="13"/>
      <c r="G33" s="13"/>
      <c r="H33" s="10"/>
      <c r="I33" s="10"/>
      <c r="J33" s="136"/>
      <c r="K33" s="15"/>
      <c r="L33" s="158">
        <f>'gibanje živine'!A21</f>
        <v>15</v>
      </c>
      <c r="M33" s="159">
        <f>'gibanje živine'!B21</f>
        <v>0</v>
      </c>
      <c r="N33" s="159">
        <f>'gibanje živine'!C21</f>
        <v>0</v>
      </c>
      <c r="O33" s="160">
        <f>'gibanje živine'!E21</f>
        <v>0</v>
      </c>
      <c r="P33" s="161">
        <f>'gibanje živine'!H21</f>
        <v>0</v>
      </c>
      <c r="Q33" s="162">
        <f>'gibanje živine'!I21</f>
        <v>0</v>
      </c>
    </row>
    <row r="34" spans="2:17" ht="13.5" thickBot="1" x14ac:dyDescent="0.25">
      <c r="B34" s="392">
        <v>18</v>
      </c>
      <c r="C34" s="137"/>
      <c r="D34" s="138"/>
      <c r="E34" s="139"/>
      <c r="F34" s="139"/>
      <c r="G34" s="139"/>
      <c r="H34" s="9"/>
      <c r="I34" s="9"/>
      <c r="J34" s="140"/>
      <c r="K34" s="15"/>
    </row>
    <row r="35" spans="2:17" ht="13.5" thickBot="1" x14ac:dyDescent="0.25">
      <c r="B35" s="392">
        <v>19</v>
      </c>
      <c r="C35" s="137"/>
      <c r="D35" s="138"/>
      <c r="E35" s="139"/>
      <c r="F35" s="139"/>
      <c r="G35" s="139"/>
      <c r="H35" s="9"/>
      <c r="I35" s="9"/>
      <c r="J35" s="140"/>
      <c r="K35" s="15"/>
      <c r="L35" s="430" t="s">
        <v>79</v>
      </c>
      <c r="M35" s="431"/>
      <c r="N35" s="431"/>
      <c r="O35" s="431"/>
      <c r="P35" s="431"/>
      <c r="Q35" s="432"/>
    </row>
    <row r="36" spans="2:17" ht="12.75" customHeight="1" x14ac:dyDescent="0.2">
      <c r="B36" s="392">
        <v>20</v>
      </c>
      <c r="C36" s="137"/>
      <c r="D36" s="138"/>
      <c r="E36" s="139"/>
      <c r="F36" s="139"/>
      <c r="G36" s="139"/>
      <c r="H36" s="9"/>
      <c r="I36" s="9"/>
      <c r="J36" s="140"/>
      <c r="K36" s="15"/>
      <c r="L36" s="163" t="s">
        <v>6</v>
      </c>
      <c r="M36" s="164" t="s">
        <v>80</v>
      </c>
      <c r="N36" s="165" t="s">
        <v>1</v>
      </c>
      <c r="O36" s="450" t="s">
        <v>81</v>
      </c>
      <c r="P36" s="451"/>
      <c r="Q36" s="452"/>
    </row>
    <row r="37" spans="2:17" x14ac:dyDescent="0.2">
      <c r="B37" s="392">
        <v>21</v>
      </c>
      <c r="C37" s="137"/>
      <c r="D37" s="138"/>
      <c r="E37" s="139"/>
      <c r="F37" s="139"/>
      <c r="G37" s="139"/>
      <c r="H37" s="9"/>
      <c r="I37" s="9"/>
      <c r="J37" s="140"/>
      <c r="K37" s="15"/>
      <c r="L37" s="157">
        <f>'gibanje pridelkov'!A7</f>
        <v>1</v>
      </c>
      <c r="M37" s="153">
        <f>'gibanje pridelkov'!B7</f>
        <v>0</v>
      </c>
      <c r="N37" s="153">
        <f>'gibanje pridelkov'!C7</f>
        <v>0</v>
      </c>
      <c r="O37" s="419">
        <f>'gibanje pridelkov'!F7</f>
        <v>0</v>
      </c>
      <c r="P37" s="420"/>
      <c r="Q37" s="421"/>
    </row>
    <row r="38" spans="2:17" x14ac:dyDescent="0.2">
      <c r="B38" s="392">
        <v>22</v>
      </c>
      <c r="C38" s="137"/>
      <c r="D38" s="138"/>
      <c r="E38" s="139"/>
      <c r="F38" s="139"/>
      <c r="G38" s="139"/>
      <c r="H38" s="9"/>
      <c r="I38" s="9"/>
      <c r="J38" s="140"/>
      <c r="K38" s="15"/>
      <c r="L38" s="157">
        <f>'gibanje pridelkov'!A8</f>
        <v>2</v>
      </c>
      <c r="M38" s="153">
        <f>'gibanje pridelkov'!B8</f>
        <v>0</v>
      </c>
      <c r="N38" s="153">
        <f>'gibanje pridelkov'!C8</f>
        <v>0</v>
      </c>
      <c r="O38" s="419">
        <f>'gibanje pridelkov'!F8</f>
        <v>0</v>
      </c>
      <c r="P38" s="420"/>
      <c r="Q38" s="421"/>
    </row>
    <row r="39" spans="2:17" x14ac:dyDescent="0.2">
      <c r="B39" s="392">
        <v>23</v>
      </c>
      <c r="C39" s="137"/>
      <c r="D39" s="138"/>
      <c r="E39" s="139"/>
      <c r="F39" s="139"/>
      <c r="G39" s="139"/>
      <c r="H39" s="9"/>
      <c r="I39" s="9"/>
      <c r="J39" s="140"/>
      <c r="K39" s="15"/>
      <c r="L39" s="157">
        <f>'gibanje pridelkov'!A9</f>
        <v>3</v>
      </c>
      <c r="M39" s="153">
        <f>'gibanje pridelkov'!B9</f>
        <v>0</v>
      </c>
      <c r="N39" s="153">
        <f>'gibanje pridelkov'!C9</f>
        <v>0</v>
      </c>
      <c r="O39" s="419">
        <f>'gibanje pridelkov'!F9</f>
        <v>0</v>
      </c>
      <c r="P39" s="420"/>
      <c r="Q39" s="421"/>
    </row>
    <row r="40" spans="2:17" x14ac:dyDescent="0.2">
      <c r="B40" s="392">
        <v>24</v>
      </c>
      <c r="C40" s="137"/>
      <c r="D40" s="138"/>
      <c r="E40" s="139"/>
      <c r="F40" s="139"/>
      <c r="G40" s="139"/>
      <c r="H40" s="9"/>
      <c r="I40" s="9"/>
      <c r="J40" s="140"/>
      <c r="K40" s="15"/>
      <c r="L40" s="157">
        <f>'gibanje pridelkov'!A10</f>
        <v>4</v>
      </c>
      <c r="M40" s="153">
        <f>'gibanje pridelkov'!B10</f>
        <v>0</v>
      </c>
      <c r="N40" s="153">
        <f>'gibanje pridelkov'!C10</f>
        <v>0</v>
      </c>
      <c r="O40" s="419">
        <f>'gibanje pridelkov'!F10</f>
        <v>0</v>
      </c>
      <c r="P40" s="420"/>
      <c r="Q40" s="421"/>
    </row>
    <row r="41" spans="2:17" x14ac:dyDescent="0.2">
      <c r="B41" s="392">
        <v>25</v>
      </c>
      <c r="C41" s="137"/>
      <c r="D41" s="5"/>
      <c r="E41" s="13"/>
      <c r="F41" s="13"/>
      <c r="G41" s="13"/>
      <c r="H41" s="10"/>
      <c r="I41" s="10"/>
      <c r="J41" s="136"/>
      <c r="K41" s="15"/>
      <c r="L41" s="157">
        <f>'gibanje pridelkov'!A11</f>
        <v>5</v>
      </c>
      <c r="M41" s="153">
        <f>'gibanje pridelkov'!B11</f>
        <v>0</v>
      </c>
      <c r="N41" s="153">
        <f>'gibanje pridelkov'!C11</f>
        <v>0</v>
      </c>
      <c r="O41" s="419">
        <f>'gibanje pridelkov'!F11</f>
        <v>0</v>
      </c>
      <c r="P41" s="420"/>
      <c r="Q41" s="421"/>
    </row>
    <row r="42" spans="2:17" x14ac:dyDescent="0.2">
      <c r="B42" s="392">
        <v>26</v>
      </c>
      <c r="C42" s="137"/>
      <c r="D42" s="5"/>
      <c r="E42" s="13"/>
      <c r="F42" s="13"/>
      <c r="G42" s="13"/>
      <c r="H42" s="10"/>
      <c r="I42" s="10"/>
      <c r="J42" s="136"/>
      <c r="K42" s="15"/>
      <c r="L42" s="157">
        <f>'gibanje pridelkov'!A12</f>
        <v>6</v>
      </c>
      <c r="M42" s="153">
        <f>'gibanje pridelkov'!B12</f>
        <v>0</v>
      </c>
      <c r="N42" s="153">
        <f>'gibanje pridelkov'!C12</f>
        <v>0</v>
      </c>
      <c r="O42" s="419">
        <f>'gibanje pridelkov'!F12</f>
        <v>0</v>
      </c>
      <c r="P42" s="420"/>
      <c r="Q42" s="421"/>
    </row>
    <row r="43" spans="2:17" x14ac:dyDescent="0.2">
      <c r="B43" s="392">
        <v>27</v>
      </c>
      <c r="C43" s="137"/>
      <c r="D43" s="5"/>
      <c r="E43" s="13"/>
      <c r="F43" s="13"/>
      <c r="G43" s="13"/>
      <c r="H43" s="10"/>
      <c r="I43" s="10"/>
      <c r="J43" s="136"/>
      <c r="K43" s="15"/>
      <c r="L43" s="157">
        <f>'gibanje pridelkov'!A13</f>
        <v>7</v>
      </c>
      <c r="M43" s="153">
        <f>'gibanje pridelkov'!B13</f>
        <v>0</v>
      </c>
      <c r="N43" s="153">
        <f>'gibanje pridelkov'!C13</f>
        <v>0</v>
      </c>
      <c r="O43" s="419">
        <f>'gibanje pridelkov'!F13</f>
        <v>0</v>
      </c>
      <c r="P43" s="420"/>
      <c r="Q43" s="421"/>
    </row>
    <row r="44" spans="2:17" x14ac:dyDescent="0.2">
      <c r="B44" s="392">
        <v>28</v>
      </c>
      <c r="C44" s="137"/>
      <c r="D44" s="5"/>
      <c r="E44" s="13"/>
      <c r="F44" s="13"/>
      <c r="G44" s="13"/>
      <c r="H44" s="10"/>
      <c r="I44" s="10"/>
      <c r="J44" s="136"/>
      <c r="K44" s="15"/>
      <c r="L44" s="157">
        <f>'gibanje pridelkov'!A14</f>
        <v>8</v>
      </c>
      <c r="M44" s="153">
        <f>'gibanje pridelkov'!B14</f>
        <v>0</v>
      </c>
      <c r="N44" s="153">
        <f>'gibanje pridelkov'!C14</f>
        <v>0</v>
      </c>
      <c r="O44" s="419">
        <f>'gibanje pridelkov'!F14</f>
        <v>0</v>
      </c>
      <c r="P44" s="420"/>
      <c r="Q44" s="421"/>
    </row>
    <row r="45" spans="2:17" x14ac:dyDescent="0.2">
      <c r="B45" s="392">
        <v>29</v>
      </c>
      <c r="C45" s="137"/>
      <c r="D45" s="5"/>
      <c r="E45" s="13"/>
      <c r="F45" s="13"/>
      <c r="G45" s="13"/>
      <c r="H45" s="10"/>
      <c r="I45" s="10"/>
      <c r="J45" s="136"/>
      <c r="K45" s="15"/>
      <c r="L45" s="157">
        <f>'gibanje pridelkov'!A15</f>
        <v>9</v>
      </c>
      <c r="M45" s="153">
        <f>'gibanje pridelkov'!B15</f>
        <v>0</v>
      </c>
      <c r="N45" s="153">
        <f>'gibanje pridelkov'!C15</f>
        <v>0</v>
      </c>
      <c r="O45" s="419">
        <f>'gibanje pridelkov'!F15</f>
        <v>0</v>
      </c>
      <c r="P45" s="420"/>
      <c r="Q45" s="421"/>
    </row>
    <row r="46" spans="2:17" x14ac:dyDescent="0.2">
      <c r="B46" s="392">
        <v>30</v>
      </c>
      <c r="C46" s="137"/>
      <c r="D46" s="5"/>
      <c r="E46" s="13"/>
      <c r="F46" s="13"/>
      <c r="G46" s="13"/>
      <c r="H46" s="10"/>
      <c r="I46" s="10"/>
      <c r="J46" s="136"/>
      <c r="K46" s="15"/>
      <c r="L46" s="157">
        <f>'gibanje pridelkov'!A16</f>
        <v>10</v>
      </c>
      <c r="M46" s="153">
        <f>'gibanje pridelkov'!B16</f>
        <v>0</v>
      </c>
      <c r="N46" s="153">
        <f>'gibanje pridelkov'!C16</f>
        <v>0</v>
      </c>
      <c r="O46" s="419">
        <f>'gibanje pridelkov'!F16</f>
        <v>0</v>
      </c>
      <c r="P46" s="420"/>
      <c r="Q46" s="421"/>
    </row>
    <row r="47" spans="2:17" x14ac:dyDescent="0.2">
      <c r="B47" s="392">
        <v>31</v>
      </c>
      <c r="C47" s="137"/>
      <c r="D47" s="5"/>
      <c r="E47" s="13"/>
      <c r="F47" s="13"/>
      <c r="G47" s="13"/>
      <c r="H47" s="10"/>
      <c r="I47" s="10"/>
      <c r="J47" s="136"/>
      <c r="K47" s="15"/>
      <c r="L47" s="157">
        <f>'gibanje pridelkov'!A17</f>
        <v>11</v>
      </c>
      <c r="M47" s="153">
        <f>'gibanje pridelkov'!B17</f>
        <v>0</v>
      </c>
      <c r="N47" s="153">
        <f>'gibanje pridelkov'!C17</f>
        <v>0</v>
      </c>
      <c r="O47" s="419">
        <f>'gibanje pridelkov'!F17</f>
        <v>0</v>
      </c>
      <c r="P47" s="420"/>
      <c r="Q47" s="421"/>
    </row>
    <row r="48" spans="2:17" x14ac:dyDescent="0.2">
      <c r="B48" s="392">
        <v>32</v>
      </c>
      <c r="C48" s="137"/>
      <c r="D48" s="5"/>
      <c r="E48" s="13"/>
      <c r="F48" s="13"/>
      <c r="G48" s="13"/>
      <c r="H48" s="10"/>
      <c r="I48" s="10"/>
      <c r="J48" s="136"/>
      <c r="K48" s="15"/>
      <c r="L48" s="157">
        <f>'gibanje pridelkov'!A18</f>
        <v>12</v>
      </c>
      <c r="M48" s="153">
        <f>'gibanje pridelkov'!B18</f>
        <v>0</v>
      </c>
      <c r="N48" s="153">
        <f>'gibanje pridelkov'!C18</f>
        <v>0</v>
      </c>
      <c r="O48" s="419">
        <f>'gibanje pridelkov'!F18</f>
        <v>0</v>
      </c>
      <c r="P48" s="420"/>
      <c r="Q48" s="421"/>
    </row>
    <row r="49" spans="2:17" x14ac:dyDescent="0.2">
      <c r="B49" s="392">
        <v>33</v>
      </c>
      <c r="C49" s="137"/>
      <c r="D49" s="5"/>
      <c r="E49" s="13"/>
      <c r="F49" s="13"/>
      <c r="G49" s="13"/>
      <c r="H49" s="10"/>
      <c r="I49" s="10"/>
      <c r="J49" s="136"/>
      <c r="K49" s="15"/>
      <c r="L49" s="157">
        <f>'gibanje pridelkov'!A19</f>
        <v>13</v>
      </c>
      <c r="M49" s="153">
        <f>'gibanje pridelkov'!B19</f>
        <v>0</v>
      </c>
      <c r="N49" s="153">
        <f>'gibanje pridelkov'!C19</f>
        <v>0</v>
      </c>
      <c r="O49" s="419">
        <f>'gibanje pridelkov'!F19</f>
        <v>0</v>
      </c>
      <c r="P49" s="420"/>
      <c r="Q49" s="421"/>
    </row>
    <row r="50" spans="2:17" x14ac:dyDescent="0.2">
      <c r="B50" s="392">
        <v>34</v>
      </c>
      <c r="C50" s="137"/>
      <c r="D50" s="5"/>
      <c r="E50" s="13"/>
      <c r="F50" s="13"/>
      <c r="G50" s="13"/>
      <c r="H50" s="10"/>
      <c r="I50" s="10"/>
      <c r="J50" s="136"/>
      <c r="K50" s="15"/>
      <c r="L50" s="157">
        <f>'gibanje pridelkov'!A20</f>
        <v>14</v>
      </c>
      <c r="M50" s="153">
        <f>'gibanje pridelkov'!B20</f>
        <v>0</v>
      </c>
      <c r="N50" s="153">
        <f>'gibanje pridelkov'!C20</f>
        <v>0</v>
      </c>
      <c r="O50" s="419">
        <f>'gibanje pridelkov'!F20</f>
        <v>0</v>
      </c>
      <c r="P50" s="420"/>
      <c r="Q50" s="421"/>
    </row>
    <row r="51" spans="2:17" ht="13.5" thickBot="1" x14ac:dyDescent="0.25">
      <c r="B51" s="392">
        <v>35</v>
      </c>
      <c r="C51" s="137"/>
      <c r="D51" s="5"/>
      <c r="E51" s="13"/>
      <c r="F51" s="13"/>
      <c r="G51" s="13"/>
      <c r="H51" s="10"/>
      <c r="I51" s="10"/>
      <c r="J51" s="136"/>
      <c r="K51" s="15"/>
      <c r="L51" s="158">
        <f>'gibanje pridelkov'!A21</f>
        <v>15</v>
      </c>
      <c r="M51" s="159">
        <f>'gibanje pridelkov'!B21</f>
        <v>0</v>
      </c>
      <c r="N51" s="159">
        <f>'gibanje pridelkov'!C21</f>
        <v>0</v>
      </c>
      <c r="O51" s="433">
        <f>'gibanje pridelkov'!F21</f>
        <v>0</v>
      </c>
      <c r="P51" s="434"/>
      <c r="Q51" s="435"/>
    </row>
    <row r="52" spans="2:17" x14ac:dyDescent="0.2">
      <c r="B52" s="392">
        <v>36</v>
      </c>
      <c r="C52" s="137"/>
      <c r="D52" s="5"/>
      <c r="E52" s="13"/>
      <c r="F52" s="13"/>
      <c r="G52" s="13"/>
      <c r="H52" s="10"/>
      <c r="I52" s="10"/>
      <c r="J52" s="136"/>
      <c r="K52" s="15"/>
      <c r="L52" s="166"/>
      <c r="M52" s="153"/>
      <c r="N52" s="153"/>
      <c r="O52" s="360"/>
      <c r="P52" s="361"/>
      <c r="Q52" s="361"/>
    </row>
    <row r="53" spans="2:17" x14ac:dyDescent="0.2">
      <c r="B53" s="392">
        <v>37</v>
      </c>
      <c r="C53" s="137"/>
      <c r="D53" s="5"/>
      <c r="E53" s="13"/>
      <c r="F53" s="13"/>
      <c r="G53" s="13"/>
      <c r="H53" s="10"/>
      <c r="I53" s="10"/>
      <c r="J53" s="136"/>
      <c r="K53" s="15"/>
      <c r="L53" s="166"/>
      <c r="M53" s="153"/>
      <c r="N53" s="153"/>
      <c r="O53" s="360"/>
      <c r="P53" s="361"/>
      <c r="Q53" s="361"/>
    </row>
    <row r="54" spans="2:17" x14ac:dyDescent="0.2">
      <c r="B54" s="392">
        <v>38</v>
      </c>
      <c r="C54" s="137"/>
      <c r="D54" s="5"/>
      <c r="E54" s="13"/>
      <c r="F54" s="13"/>
      <c r="G54" s="13"/>
      <c r="H54" s="10"/>
      <c r="I54" s="10"/>
      <c r="J54" s="136"/>
      <c r="K54" s="15"/>
      <c r="L54" s="166"/>
      <c r="M54" s="153"/>
      <c r="N54" s="153"/>
      <c r="O54" s="360"/>
      <c r="P54" s="361"/>
      <c r="Q54" s="361"/>
    </row>
    <row r="55" spans="2:17" x14ac:dyDescent="0.2">
      <c r="B55" s="392">
        <v>39</v>
      </c>
      <c r="C55" s="137"/>
      <c r="D55" s="5"/>
      <c r="E55" s="13"/>
      <c r="F55" s="13"/>
      <c r="G55" s="13"/>
      <c r="H55" s="10"/>
      <c r="I55" s="10"/>
      <c r="J55" s="136"/>
      <c r="K55" s="15"/>
      <c r="L55" s="166"/>
      <c r="M55" s="153"/>
      <c r="N55" s="153"/>
      <c r="O55" s="360"/>
      <c r="P55" s="361"/>
      <c r="Q55" s="361"/>
    </row>
    <row r="56" spans="2:17" x14ac:dyDescent="0.2">
      <c r="B56" s="392">
        <v>40</v>
      </c>
      <c r="C56" s="137"/>
      <c r="D56" s="5"/>
      <c r="E56" s="13"/>
      <c r="F56" s="13"/>
      <c r="G56" s="13"/>
      <c r="H56" s="10"/>
      <c r="I56" s="10"/>
      <c r="J56" s="136"/>
      <c r="K56" s="15"/>
      <c r="L56" s="166"/>
      <c r="M56" s="153"/>
      <c r="N56" s="153"/>
      <c r="O56" s="360"/>
      <c r="P56" s="361"/>
      <c r="Q56" s="361"/>
    </row>
    <row r="57" spans="2:17" x14ac:dyDescent="0.2">
      <c r="B57" s="392">
        <v>41</v>
      </c>
      <c r="C57" s="137"/>
      <c r="D57" s="5"/>
      <c r="E57" s="13"/>
      <c r="F57" s="13"/>
      <c r="G57" s="13"/>
      <c r="H57" s="10"/>
      <c r="I57" s="10"/>
      <c r="J57" s="136"/>
      <c r="K57" s="15"/>
      <c r="L57" s="166"/>
      <c r="M57" s="153"/>
      <c r="N57" s="153"/>
      <c r="O57" s="360"/>
      <c r="P57" s="361"/>
      <c r="Q57" s="361"/>
    </row>
    <row r="58" spans="2:17" x14ac:dyDescent="0.2">
      <c r="B58" s="392">
        <v>42</v>
      </c>
      <c r="C58" s="137"/>
      <c r="D58" s="5"/>
      <c r="E58" s="13"/>
      <c r="F58" s="13"/>
      <c r="G58" s="13"/>
      <c r="H58" s="10"/>
      <c r="I58" s="10"/>
      <c r="J58" s="136"/>
      <c r="K58" s="15"/>
      <c r="L58" s="166"/>
      <c r="M58" s="153"/>
      <c r="N58" s="153"/>
      <c r="O58" s="360"/>
      <c r="P58" s="361"/>
      <c r="Q58" s="361"/>
    </row>
    <row r="59" spans="2:17" x14ac:dyDescent="0.2">
      <c r="B59" s="392">
        <v>43</v>
      </c>
      <c r="C59" s="137"/>
      <c r="D59" s="5"/>
      <c r="E59" s="13"/>
      <c r="F59" s="13"/>
      <c r="G59" s="13"/>
      <c r="H59" s="10"/>
      <c r="I59" s="10"/>
      <c r="J59" s="136"/>
      <c r="K59" s="15"/>
      <c r="L59" s="166"/>
      <c r="M59" s="153"/>
      <c r="N59" s="153"/>
      <c r="O59" s="360"/>
      <c r="P59" s="361"/>
      <c r="Q59" s="361"/>
    </row>
    <row r="60" spans="2:17" x14ac:dyDescent="0.2">
      <c r="B60" s="392">
        <v>44</v>
      </c>
      <c r="C60" s="137"/>
      <c r="D60" s="5"/>
      <c r="E60" s="13"/>
      <c r="F60" s="13"/>
      <c r="G60" s="13"/>
      <c r="H60" s="10"/>
      <c r="I60" s="10"/>
      <c r="J60" s="136"/>
      <c r="K60" s="15"/>
      <c r="L60" s="166"/>
      <c r="M60" s="153"/>
      <c r="N60" s="153"/>
      <c r="O60" s="360"/>
      <c r="P60" s="361"/>
      <c r="Q60" s="361"/>
    </row>
    <row r="61" spans="2:17" x14ac:dyDescent="0.2">
      <c r="B61" s="392">
        <v>45</v>
      </c>
      <c r="C61" s="137"/>
      <c r="D61" s="5"/>
      <c r="E61" s="13"/>
      <c r="F61" s="13"/>
      <c r="G61" s="13"/>
      <c r="H61" s="10"/>
      <c r="I61" s="10"/>
      <c r="J61" s="136"/>
      <c r="K61" s="15"/>
      <c r="L61" s="166"/>
      <c r="M61" s="153"/>
      <c r="N61" s="153"/>
      <c r="O61" s="360"/>
      <c r="P61" s="361"/>
      <c r="Q61" s="361"/>
    </row>
    <row r="62" spans="2:17" ht="13.5" thickBot="1" x14ac:dyDescent="0.25">
      <c r="B62" s="386" t="s">
        <v>35</v>
      </c>
      <c r="C62" s="393"/>
      <c r="D62" s="394"/>
      <c r="E62" s="397"/>
      <c r="F62" s="397"/>
      <c r="G62" s="397"/>
      <c r="H62" s="398">
        <f>SUM(H17:H61)</f>
        <v>0</v>
      </c>
      <c r="I62" s="398">
        <f>SUM(I17:I61)</f>
        <v>0</v>
      </c>
      <c r="J62" s="399"/>
      <c r="K62" s="15"/>
    </row>
    <row r="63" spans="2:17" s="339" customFormat="1" ht="13.5" thickBot="1" x14ac:dyDescent="0.25">
      <c r="B63" s="386" t="s">
        <v>6</v>
      </c>
      <c r="C63" s="395" t="s">
        <v>48</v>
      </c>
      <c r="D63" s="394"/>
      <c r="E63" s="397"/>
      <c r="F63" s="397"/>
      <c r="G63" s="397"/>
      <c r="H63" s="398"/>
      <c r="I63" s="398"/>
      <c r="J63" s="399"/>
      <c r="L63" s="422" t="s">
        <v>78</v>
      </c>
      <c r="M63" s="423"/>
      <c r="N63" s="423"/>
      <c r="O63" s="423"/>
      <c r="P63" s="423"/>
      <c r="Q63" s="424"/>
    </row>
    <row r="64" spans="2:17" x14ac:dyDescent="0.2">
      <c r="B64" s="396">
        <v>1</v>
      </c>
      <c r="C64" s="137" t="s">
        <v>209</v>
      </c>
      <c r="D64" s="340" t="s">
        <v>197</v>
      </c>
      <c r="E64" s="13">
        <v>9.5</v>
      </c>
      <c r="F64" s="13"/>
      <c r="G64" s="13"/>
      <c r="H64" s="10"/>
      <c r="I64" s="10"/>
      <c r="J64" s="136"/>
      <c r="K64" s="15"/>
      <c r="L64" s="436" t="s">
        <v>6</v>
      </c>
      <c r="M64" s="438" t="s">
        <v>46</v>
      </c>
      <c r="N64" s="438" t="s">
        <v>74</v>
      </c>
      <c r="O64" s="440" t="s">
        <v>77</v>
      </c>
      <c r="P64" s="442" t="s">
        <v>75</v>
      </c>
      <c r="Q64" s="428" t="s">
        <v>76</v>
      </c>
    </row>
    <row r="65" spans="2:17" ht="12.75" customHeight="1" x14ac:dyDescent="0.2">
      <c r="B65" s="396">
        <v>2</v>
      </c>
      <c r="C65" s="137" t="s">
        <v>209</v>
      </c>
      <c r="D65" s="340" t="s">
        <v>211</v>
      </c>
      <c r="E65" s="13">
        <v>9.5</v>
      </c>
      <c r="F65" s="13"/>
      <c r="G65" s="13"/>
      <c r="H65" s="10"/>
      <c r="I65" s="10"/>
      <c r="J65" s="136"/>
      <c r="K65" s="15"/>
      <c r="L65" s="437"/>
      <c r="M65" s="439"/>
      <c r="N65" s="439"/>
      <c r="O65" s="441"/>
      <c r="P65" s="443"/>
      <c r="Q65" s="429"/>
    </row>
    <row r="66" spans="2:17" ht="12.75" customHeight="1" x14ac:dyDescent="0.2">
      <c r="B66" s="396">
        <v>3</v>
      </c>
      <c r="C66" s="137" t="s">
        <v>209</v>
      </c>
      <c r="D66" s="5" t="s">
        <v>198</v>
      </c>
      <c r="E66" s="13">
        <v>22</v>
      </c>
      <c r="F66" s="13"/>
      <c r="G66" s="13"/>
      <c r="H66" s="10"/>
      <c r="I66" s="10"/>
      <c r="J66" s="136"/>
      <c r="K66" s="15"/>
      <c r="L66" s="152">
        <f>'gibanje živine'!A31</f>
        <v>1</v>
      </c>
      <c r="M66" s="167">
        <f>'gibanje živine'!B31</f>
        <v>0</v>
      </c>
      <c r="N66" s="167">
        <f>'gibanje živine'!C31</f>
        <v>0</v>
      </c>
      <c r="O66" s="168">
        <f>'gibanje živine'!E31</f>
        <v>0</v>
      </c>
      <c r="P66" s="169">
        <f>'gibanje živine'!H31</f>
        <v>0</v>
      </c>
      <c r="Q66" s="170">
        <f>'gibanje živine'!I31</f>
        <v>0</v>
      </c>
    </row>
    <row r="67" spans="2:17" x14ac:dyDescent="0.2">
      <c r="B67" s="396">
        <v>4</v>
      </c>
      <c r="C67" s="137"/>
      <c r="D67" s="5"/>
      <c r="E67" s="13"/>
      <c r="F67" s="13"/>
      <c r="G67" s="13"/>
      <c r="H67" s="10"/>
      <c r="I67" s="10"/>
      <c r="J67" s="136"/>
      <c r="K67" s="15"/>
      <c r="L67" s="157">
        <f>'gibanje živine'!A32</f>
        <v>2</v>
      </c>
      <c r="M67" s="153">
        <f>'gibanje živine'!B32</f>
        <v>0</v>
      </c>
      <c r="N67" s="153">
        <f>'gibanje živine'!C32</f>
        <v>0</v>
      </c>
      <c r="O67" s="154">
        <f>'gibanje živine'!E32</f>
        <v>0</v>
      </c>
      <c r="P67" s="155">
        <f>'gibanje živine'!H32</f>
        <v>0</v>
      </c>
      <c r="Q67" s="156">
        <f>'gibanje živine'!I32</f>
        <v>0</v>
      </c>
    </row>
    <row r="68" spans="2:17" x14ac:dyDescent="0.2">
      <c r="B68" s="396">
        <v>5</v>
      </c>
      <c r="C68" s="137"/>
      <c r="D68" s="5"/>
      <c r="E68" s="13"/>
      <c r="F68" s="13"/>
      <c r="G68" s="13"/>
      <c r="H68" s="10"/>
      <c r="I68" s="10"/>
      <c r="J68" s="136"/>
      <c r="K68" s="15"/>
      <c r="L68" s="157">
        <f>'gibanje živine'!A33</f>
        <v>3</v>
      </c>
      <c r="M68" s="153">
        <f>'gibanje živine'!B33</f>
        <v>0</v>
      </c>
      <c r="N68" s="153">
        <f>'gibanje živine'!C33</f>
        <v>0</v>
      </c>
      <c r="O68" s="154">
        <f>'gibanje živine'!E33</f>
        <v>0</v>
      </c>
      <c r="P68" s="155">
        <f>'gibanje živine'!H33</f>
        <v>0</v>
      </c>
      <c r="Q68" s="156">
        <f>'gibanje živine'!I33</f>
        <v>0</v>
      </c>
    </row>
    <row r="69" spans="2:17" x14ac:dyDescent="0.2">
      <c r="B69" s="396">
        <v>6</v>
      </c>
      <c r="C69" s="137"/>
      <c r="D69" s="5"/>
      <c r="E69" s="13"/>
      <c r="F69" s="13"/>
      <c r="G69" s="13"/>
      <c r="H69" s="10"/>
      <c r="I69" s="10"/>
      <c r="J69" s="136"/>
      <c r="K69" s="15"/>
      <c r="L69" s="157">
        <f>'gibanje živine'!A34</f>
        <v>4</v>
      </c>
      <c r="M69" s="153">
        <f>'gibanje živine'!B34</f>
        <v>0</v>
      </c>
      <c r="N69" s="153">
        <f>'gibanje živine'!C34</f>
        <v>0</v>
      </c>
      <c r="O69" s="154">
        <f>'gibanje živine'!E34</f>
        <v>0</v>
      </c>
      <c r="P69" s="155">
        <f>'gibanje živine'!H34</f>
        <v>0</v>
      </c>
      <c r="Q69" s="156">
        <f>'gibanje živine'!I34</f>
        <v>0</v>
      </c>
    </row>
    <row r="70" spans="2:17" x14ac:dyDescent="0.2">
      <c r="B70" s="396">
        <v>7</v>
      </c>
      <c r="C70" s="137"/>
      <c r="D70" s="5"/>
      <c r="E70" s="13"/>
      <c r="F70" s="13"/>
      <c r="G70" s="13"/>
      <c r="H70" s="10"/>
      <c r="I70" s="10"/>
      <c r="J70" s="136"/>
      <c r="K70" s="15"/>
      <c r="L70" s="157">
        <f>'gibanje živine'!A35</f>
        <v>5</v>
      </c>
      <c r="M70" s="153">
        <f>'gibanje živine'!B35</f>
        <v>0</v>
      </c>
      <c r="N70" s="153">
        <f>'gibanje živine'!C35</f>
        <v>0</v>
      </c>
      <c r="O70" s="154">
        <f>'gibanje živine'!E35</f>
        <v>0</v>
      </c>
      <c r="P70" s="155">
        <f>'gibanje živine'!H35</f>
        <v>0</v>
      </c>
      <c r="Q70" s="156">
        <f>'gibanje živine'!I35</f>
        <v>0</v>
      </c>
    </row>
    <row r="71" spans="2:17" x14ac:dyDescent="0.2">
      <c r="B71" s="396">
        <v>8</v>
      </c>
      <c r="C71" s="137"/>
      <c r="D71" s="5"/>
      <c r="E71" s="13"/>
      <c r="F71" s="13"/>
      <c r="G71" s="13"/>
      <c r="H71" s="10"/>
      <c r="I71" s="10"/>
      <c r="J71" s="136"/>
      <c r="K71" s="15"/>
      <c r="L71" s="157">
        <f>'gibanje živine'!A36</f>
        <v>6</v>
      </c>
      <c r="M71" s="153">
        <f>'gibanje živine'!B36</f>
        <v>0</v>
      </c>
      <c r="N71" s="153">
        <f>'gibanje živine'!C36</f>
        <v>0</v>
      </c>
      <c r="O71" s="154">
        <f>'gibanje živine'!E36</f>
        <v>0</v>
      </c>
      <c r="P71" s="155">
        <f>'gibanje živine'!H36</f>
        <v>0</v>
      </c>
      <c r="Q71" s="156">
        <f>'gibanje živine'!I36</f>
        <v>0</v>
      </c>
    </row>
    <row r="72" spans="2:17" x14ac:dyDescent="0.2">
      <c r="B72" s="396">
        <v>9</v>
      </c>
      <c r="C72" s="137"/>
      <c r="D72" s="5"/>
      <c r="E72" s="13"/>
      <c r="F72" s="13"/>
      <c r="G72" s="13"/>
      <c r="H72" s="10"/>
      <c r="I72" s="10"/>
      <c r="J72" s="136"/>
      <c r="K72" s="15"/>
      <c r="L72" s="157">
        <f>'gibanje živine'!A37</f>
        <v>7</v>
      </c>
      <c r="M72" s="153">
        <f>'gibanje živine'!B37</f>
        <v>0</v>
      </c>
      <c r="N72" s="153">
        <f>'gibanje živine'!C37</f>
        <v>0</v>
      </c>
      <c r="O72" s="154">
        <f>'gibanje živine'!E37</f>
        <v>0</v>
      </c>
      <c r="P72" s="155">
        <f>'gibanje živine'!H37</f>
        <v>0</v>
      </c>
      <c r="Q72" s="156">
        <f>'gibanje živine'!I37</f>
        <v>0</v>
      </c>
    </row>
    <row r="73" spans="2:17" x14ac:dyDescent="0.2">
      <c r="B73" s="396">
        <v>10</v>
      </c>
      <c r="C73" s="137"/>
      <c r="D73" s="5"/>
      <c r="E73" s="13"/>
      <c r="F73" s="13"/>
      <c r="G73" s="13"/>
      <c r="H73" s="10"/>
      <c r="I73" s="10"/>
      <c r="J73" s="136"/>
      <c r="K73" s="15"/>
      <c r="L73" s="157">
        <f>'gibanje živine'!A38</f>
        <v>8</v>
      </c>
      <c r="M73" s="153">
        <f>'gibanje živine'!B38</f>
        <v>0</v>
      </c>
      <c r="N73" s="153">
        <f>'gibanje živine'!C38</f>
        <v>0</v>
      </c>
      <c r="O73" s="154">
        <f>'gibanje živine'!E38</f>
        <v>0</v>
      </c>
      <c r="P73" s="155">
        <f>'gibanje živine'!H38</f>
        <v>0</v>
      </c>
      <c r="Q73" s="156">
        <f>'gibanje živine'!I38</f>
        <v>0</v>
      </c>
    </row>
    <row r="74" spans="2:17" x14ac:dyDescent="0.2">
      <c r="B74" s="396">
        <v>11</v>
      </c>
      <c r="C74" s="137"/>
      <c r="D74" s="138"/>
      <c r="E74" s="139"/>
      <c r="F74" s="139"/>
      <c r="G74" s="139"/>
      <c r="H74" s="9"/>
      <c r="I74" s="9"/>
      <c r="J74" s="140"/>
      <c r="K74" s="15"/>
      <c r="L74" s="157">
        <f>'gibanje živine'!A39</f>
        <v>9</v>
      </c>
      <c r="M74" s="153">
        <f>'gibanje živine'!B39</f>
        <v>0</v>
      </c>
      <c r="N74" s="153">
        <f>'gibanje živine'!C39</f>
        <v>0</v>
      </c>
      <c r="O74" s="154">
        <f>'gibanje živine'!E39</f>
        <v>0</v>
      </c>
      <c r="P74" s="155">
        <f>'gibanje živine'!H39</f>
        <v>0</v>
      </c>
      <c r="Q74" s="156">
        <f>'gibanje živine'!I39</f>
        <v>0</v>
      </c>
    </row>
    <row r="75" spans="2:17" x14ac:dyDescent="0.2">
      <c r="B75" s="396">
        <v>12</v>
      </c>
      <c r="C75" s="137"/>
      <c r="D75" s="138"/>
      <c r="E75" s="139"/>
      <c r="F75" s="139"/>
      <c r="G75" s="139"/>
      <c r="H75" s="9"/>
      <c r="I75" s="9"/>
      <c r="J75" s="140"/>
      <c r="K75" s="15"/>
      <c r="L75" s="157">
        <f>'gibanje živine'!A40</f>
        <v>10</v>
      </c>
      <c r="M75" s="153">
        <f>'gibanje živine'!B40</f>
        <v>0</v>
      </c>
      <c r="N75" s="153">
        <f>'gibanje živine'!C40</f>
        <v>0</v>
      </c>
      <c r="O75" s="154">
        <f>'gibanje živine'!E40</f>
        <v>0</v>
      </c>
      <c r="P75" s="155">
        <f>'gibanje živine'!H40</f>
        <v>0</v>
      </c>
      <c r="Q75" s="156">
        <f>'gibanje živine'!I40</f>
        <v>0</v>
      </c>
    </row>
    <row r="76" spans="2:17" x14ac:dyDescent="0.2">
      <c r="B76" s="396">
        <v>13</v>
      </c>
      <c r="C76" s="137"/>
      <c r="D76" s="138"/>
      <c r="E76" s="139"/>
      <c r="F76" s="139"/>
      <c r="G76" s="139"/>
      <c r="H76" s="9"/>
      <c r="I76" s="9"/>
      <c r="J76" s="140"/>
      <c r="K76" s="15"/>
      <c r="L76" s="157">
        <f>'gibanje živine'!A41</f>
        <v>11</v>
      </c>
      <c r="M76" s="153">
        <f>'gibanje živine'!B41</f>
        <v>0</v>
      </c>
      <c r="N76" s="153">
        <f>'gibanje živine'!C41</f>
        <v>0</v>
      </c>
      <c r="O76" s="154">
        <f>'gibanje živine'!E41</f>
        <v>0</v>
      </c>
      <c r="P76" s="155">
        <f>'gibanje živine'!H41</f>
        <v>0</v>
      </c>
      <c r="Q76" s="156">
        <f>'gibanje živine'!I41</f>
        <v>0</v>
      </c>
    </row>
    <row r="77" spans="2:17" x14ac:dyDescent="0.2">
      <c r="B77" s="396">
        <v>14</v>
      </c>
      <c r="C77" s="137"/>
      <c r="D77" s="138"/>
      <c r="E77" s="139"/>
      <c r="F77" s="139"/>
      <c r="G77" s="139"/>
      <c r="H77" s="9"/>
      <c r="I77" s="9"/>
      <c r="J77" s="140"/>
      <c r="K77" s="15"/>
      <c r="L77" s="157">
        <f>'gibanje živine'!A42</f>
        <v>12</v>
      </c>
      <c r="M77" s="153">
        <f>'gibanje živine'!B42</f>
        <v>0</v>
      </c>
      <c r="N77" s="153">
        <f>'gibanje živine'!C42</f>
        <v>0</v>
      </c>
      <c r="O77" s="154">
        <f>'gibanje živine'!E42</f>
        <v>0</v>
      </c>
      <c r="P77" s="155">
        <f>'gibanje živine'!H42</f>
        <v>0</v>
      </c>
      <c r="Q77" s="156">
        <f>'gibanje živine'!I42</f>
        <v>0</v>
      </c>
    </row>
    <row r="78" spans="2:17" x14ac:dyDescent="0.2">
      <c r="B78" s="396">
        <v>15</v>
      </c>
      <c r="C78" s="137"/>
      <c r="D78" s="138"/>
      <c r="E78" s="139"/>
      <c r="F78" s="139"/>
      <c r="G78" s="139"/>
      <c r="H78" s="141"/>
      <c r="I78" s="141"/>
      <c r="J78" s="140"/>
      <c r="K78" s="15"/>
      <c r="L78" s="157">
        <f>'gibanje živine'!A43</f>
        <v>13</v>
      </c>
      <c r="M78" s="153">
        <f>'gibanje živine'!B43</f>
        <v>0</v>
      </c>
      <c r="N78" s="153">
        <f>'gibanje živine'!C43</f>
        <v>0</v>
      </c>
      <c r="O78" s="154">
        <f>'gibanje živine'!E43</f>
        <v>0</v>
      </c>
      <c r="P78" s="155">
        <f>'gibanje živine'!H43</f>
        <v>0</v>
      </c>
      <c r="Q78" s="156">
        <f>'gibanje živine'!I43</f>
        <v>0</v>
      </c>
    </row>
    <row r="79" spans="2:17" x14ac:dyDescent="0.2">
      <c r="B79" s="396">
        <v>16</v>
      </c>
      <c r="C79" s="137"/>
      <c r="D79" s="138"/>
      <c r="E79" s="139"/>
      <c r="F79" s="139"/>
      <c r="G79" s="139"/>
      <c r="H79" s="9"/>
      <c r="I79" s="9"/>
      <c r="J79" s="140"/>
      <c r="K79" s="15"/>
      <c r="L79" s="157">
        <f>'gibanje živine'!A44</f>
        <v>14</v>
      </c>
      <c r="M79" s="153">
        <f>'gibanje živine'!B44</f>
        <v>0</v>
      </c>
      <c r="N79" s="153">
        <f>'gibanje živine'!C44</f>
        <v>0</v>
      </c>
      <c r="O79" s="154">
        <f>'gibanje živine'!E44</f>
        <v>0</v>
      </c>
      <c r="P79" s="155">
        <f>'gibanje živine'!H44</f>
        <v>0</v>
      </c>
      <c r="Q79" s="156">
        <f>'gibanje živine'!I44</f>
        <v>0</v>
      </c>
    </row>
    <row r="80" spans="2:17" ht="13.5" thickBot="1" x14ac:dyDescent="0.25">
      <c r="B80" s="396">
        <v>17</v>
      </c>
      <c r="C80" s="137"/>
      <c r="D80" s="5"/>
      <c r="E80" s="13"/>
      <c r="F80" s="13"/>
      <c r="G80" s="13"/>
      <c r="H80" s="10"/>
      <c r="I80" s="10"/>
      <c r="J80" s="136"/>
      <c r="K80" s="15"/>
      <c r="L80" s="158">
        <f>'gibanje živine'!A45</f>
        <v>15</v>
      </c>
      <c r="M80" s="159">
        <f>'gibanje živine'!B45</f>
        <v>0</v>
      </c>
      <c r="N80" s="159">
        <f>'gibanje živine'!C45</f>
        <v>0</v>
      </c>
      <c r="O80" s="160">
        <f>'gibanje živine'!E45</f>
        <v>0</v>
      </c>
      <c r="P80" s="161">
        <f>'gibanje živine'!H45</f>
        <v>0</v>
      </c>
      <c r="Q80" s="162">
        <f>'gibanje živine'!I45</f>
        <v>0</v>
      </c>
    </row>
    <row r="81" spans="2:17" ht="13.5" thickBot="1" x14ac:dyDescent="0.25">
      <c r="B81" s="396">
        <v>18</v>
      </c>
      <c r="C81" s="137"/>
      <c r="D81" s="5"/>
      <c r="E81" s="13"/>
      <c r="F81" s="13"/>
      <c r="G81" s="13"/>
      <c r="H81" s="10"/>
      <c r="I81" s="10"/>
      <c r="J81" s="136"/>
      <c r="K81" s="15"/>
    </row>
    <row r="82" spans="2:17" ht="13.5" thickBot="1" x14ac:dyDescent="0.25">
      <c r="B82" s="396">
        <v>19</v>
      </c>
      <c r="C82" s="137"/>
      <c r="D82" s="5"/>
      <c r="E82" s="13"/>
      <c r="F82" s="13"/>
      <c r="G82" s="13"/>
      <c r="H82" s="10"/>
      <c r="I82" s="10"/>
      <c r="J82" s="136"/>
      <c r="K82" s="15"/>
      <c r="L82" s="430" t="s">
        <v>79</v>
      </c>
      <c r="M82" s="431"/>
      <c r="N82" s="431"/>
      <c r="O82" s="431"/>
      <c r="P82" s="431"/>
      <c r="Q82" s="432"/>
    </row>
    <row r="83" spans="2:17" ht="12.75" customHeight="1" x14ac:dyDescent="0.2">
      <c r="B83" s="396">
        <v>20</v>
      </c>
      <c r="C83" s="137"/>
      <c r="D83" s="5"/>
      <c r="E83" s="13"/>
      <c r="F83" s="13"/>
      <c r="G83" s="13"/>
      <c r="H83" s="10"/>
      <c r="I83" s="10"/>
      <c r="J83" s="136"/>
      <c r="K83" s="15"/>
      <c r="L83" s="171" t="s">
        <v>6</v>
      </c>
      <c r="M83" s="172" t="s">
        <v>80</v>
      </c>
      <c r="N83" s="172" t="s">
        <v>1</v>
      </c>
      <c r="O83" s="447" t="s">
        <v>81</v>
      </c>
      <c r="P83" s="448"/>
      <c r="Q83" s="449"/>
    </row>
    <row r="84" spans="2:17" x14ac:dyDescent="0.2">
      <c r="B84" s="396">
        <v>21</v>
      </c>
      <c r="C84" s="137"/>
      <c r="D84" s="5"/>
      <c r="E84" s="13"/>
      <c r="F84" s="13"/>
      <c r="G84" s="13"/>
      <c r="H84" s="10"/>
      <c r="I84" s="10"/>
      <c r="J84" s="136"/>
      <c r="K84" s="15"/>
      <c r="L84" s="152">
        <f>'gibanje pridelkov'!A28</f>
        <v>1</v>
      </c>
      <c r="M84" s="167">
        <f>'gibanje pridelkov'!B28</f>
        <v>0</v>
      </c>
      <c r="N84" s="167">
        <f>'gibanje pridelkov'!C28</f>
        <v>0</v>
      </c>
      <c r="O84" s="444">
        <f>'gibanje pridelkov'!F28</f>
        <v>0</v>
      </c>
      <c r="P84" s="445"/>
      <c r="Q84" s="446"/>
    </row>
    <row r="85" spans="2:17" x14ac:dyDescent="0.2">
      <c r="B85" s="396">
        <v>22</v>
      </c>
      <c r="C85" s="137"/>
      <c r="D85" s="5"/>
      <c r="E85" s="13"/>
      <c r="F85" s="13"/>
      <c r="G85" s="13"/>
      <c r="H85" s="10"/>
      <c r="I85" s="10"/>
      <c r="J85" s="136"/>
      <c r="K85" s="15"/>
      <c r="L85" s="157">
        <f>'gibanje pridelkov'!A29</f>
        <v>2</v>
      </c>
      <c r="M85" s="153">
        <f>'gibanje pridelkov'!B29</f>
        <v>0</v>
      </c>
      <c r="N85" s="153">
        <f>'gibanje pridelkov'!C29</f>
        <v>0</v>
      </c>
      <c r="O85" s="419">
        <f>'gibanje pridelkov'!F29</f>
        <v>0</v>
      </c>
      <c r="P85" s="420"/>
      <c r="Q85" s="421"/>
    </row>
    <row r="86" spans="2:17" x14ac:dyDescent="0.2">
      <c r="B86" s="396">
        <v>23</v>
      </c>
      <c r="C86" s="137"/>
      <c r="D86" s="5"/>
      <c r="E86" s="13"/>
      <c r="F86" s="13"/>
      <c r="G86" s="13"/>
      <c r="H86" s="10"/>
      <c r="I86" s="10"/>
      <c r="J86" s="136"/>
      <c r="K86" s="15"/>
      <c r="L86" s="157">
        <f>'gibanje pridelkov'!A30</f>
        <v>3</v>
      </c>
      <c r="M86" s="153">
        <f>'gibanje pridelkov'!B30</f>
        <v>0</v>
      </c>
      <c r="N86" s="153">
        <f>'gibanje pridelkov'!C30</f>
        <v>0</v>
      </c>
      <c r="O86" s="419">
        <f>'gibanje pridelkov'!F30</f>
        <v>0</v>
      </c>
      <c r="P86" s="420"/>
      <c r="Q86" s="421"/>
    </row>
    <row r="87" spans="2:17" x14ac:dyDescent="0.2">
      <c r="B87" s="396">
        <v>24</v>
      </c>
      <c r="C87" s="137"/>
      <c r="D87" s="5"/>
      <c r="E87" s="13"/>
      <c r="F87" s="13"/>
      <c r="G87" s="13"/>
      <c r="H87" s="10"/>
      <c r="I87" s="10"/>
      <c r="J87" s="136"/>
      <c r="K87" s="15"/>
      <c r="L87" s="157">
        <f>'gibanje pridelkov'!A31</f>
        <v>4</v>
      </c>
      <c r="M87" s="153">
        <f>'gibanje pridelkov'!B31</f>
        <v>0</v>
      </c>
      <c r="N87" s="153">
        <f>'gibanje pridelkov'!C31</f>
        <v>0</v>
      </c>
      <c r="O87" s="419">
        <f>'gibanje pridelkov'!F31</f>
        <v>0</v>
      </c>
      <c r="P87" s="420"/>
      <c r="Q87" s="421"/>
    </row>
    <row r="88" spans="2:17" x14ac:dyDescent="0.2">
      <c r="B88" s="396">
        <v>25</v>
      </c>
      <c r="C88" s="137"/>
      <c r="D88" s="5"/>
      <c r="E88" s="13"/>
      <c r="F88" s="13"/>
      <c r="G88" s="13"/>
      <c r="H88" s="10"/>
      <c r="I88" s="10"/>
      <c r="J88" s="136"/>
      <c r="K88" s="15"/>
      <c r="L88" s="157">
        <f>'gibanje pridelkov'!A32</f>
        <v>5</v>
      </c>
      <c r="M88" s="153">
        <f>'gibanje pridelkov'!B32</f>
        <v>0</v>
      </c>
      <c r="N88" s="153">
        <f>'gibanje pridelkov'!C32</f>
        <v>0</v>
      </c>
      <c r="O88" s="419">
        <f>'gibanje pridelkov'!F32</f>
        <v>0</v>
      </c>
      <c r="P88" s="420"/>
      <c r="Q88" s="421"/>
    </row>
    <row r="89" spans="2:17" x14ac:dyDescent="0.2">
      <c r="B89" s="396">
        <v>26</v>
      </c>
      <c r="C89" s="137"/>
      <c r="D89" s="5"/>
      <c r="E89" s="13"/>
      <c r="F89" s="13"/>
      <c r="G89" s="13"/>
      <c r="H89" s="10"/>
      <c r="I89" s="10"/>
      <c r="J89" s="136"/>
      <c r="K89" s="15"/>
      <c r="L89" s="157">
        <f>'gibanje pridelkov'!A33</f>
        <v>6</v>
      </c>
      <c r="M89" s="153">
        <f>'gibanje pridelkov'!B33</f>
        <v>0</v>
      </c>
      <c r="N89" s="153">
        <f>'gibanje pridelkov'!C33</f>
        <v>0</v>
      </c>
      <c r="O89" s="419">
        <f>'gibanje pridelkov'!F33</f>
        <v>0</v>
      </c>
      <c r="P89" s="420"/>
      <c r="Q89" s="421"/>
    </row>
    <row r="90" spans="2:17" x14ac:dyDescent="0.2">
      <c r="B90" s="396">
        <v>27</v>
      </c>
      <c r="C90" s="137"/>
      <c r="D90" s="5"/>
      <c r="E90" s="13"/>
      <c r="F90" s="13"/>
      <c r="G90" s="13"/>
      <c r="H90" s="10"/>
      <c r="I90" s="10"/>
      <c r="J90" s="136"/>
      <c r="K90" s="15"/>
      <c r="L90" s="157">
        <f>'gibanje pridelkov'!A34</f>
        <v>7</v>
      </c>
      <c r="M90" s="153">
        <f>'gibanje pridelkov'!B34</f>
        <v>0</v>
      </c>
      <c r="N90" s="153">
        <f>'gibanje pridelkov'!C34</f>
        <v>0</v>
      </c>
      <c r="O90" s="419">
        <f>'gibanje pridelkov'!F34</f>
        <v>0</v>
      </c>
      <c r="P90" s="420"/>
      <c r="Q90" s="421"/>
    </row>
    <row r="91" spans="2:17" x14ac:dyDescent="0.2">
      <c r="B91" s="396">
        <v>28</v>
      </c>
      <c r="C91" s="137"/>
      <c r="D91" s="5"/>
      <c r="E91" s="13"/>
      <c r="F91" s="13"/>
      <c r="G91" s="13"/>
      <c r="H91" s="10"/>
      <c r="I91" s="10"/>
      <c r="J91" s="136"/>
      <c r="K91" s="15"/>
      <c r="L91" s="157">
        <f>'gibanje pridelkov'!A35</f>
        <v>8</v>
      </c>
      <c r="M91" s="153">
        <f>'gibanje pridelkov'!B35</f>
        <v>0</v>
      </c>
      <c r="N91" s="153">
        <f>'gibanje pridelkov'!C35</f>
        <v>0</v>
      </c>
      <c r="O91" s="419">
        <f>'gibanje pridelkov'!F35</f>
        <v>0</v>
      </c>
      <c r="P91" s="420"/>
      <c r="Q91" s="421"/>
    </row>
    <row r="92" spans="2:17" x14ac:dyDescent="0.2">
      <c r="B92" s="396">
        <v>29</v>
      </c>
      <c r="C92" s="137"/>
      <c r="D92" s="5"/>
      <c r="E92" s="13"/>
      <c r="F92" s="13"/>
      <c r="G92" s="13"/>
      <c r="H92" s="10"/>
      <c r="I92" s="10"/>
      <c r="J92" s="136"/>
      <c r="K92" s="15"/>
      <c r="L92" s="157">
        <f>'gibanje pridelkov'!A36</f>
        <v>9</v>
      </c>
      <c r="M92" s="153">
        <f>'gibanje pridelkov'!B36</f>
        <v>0</v>
      </c>
      <c r="N92" s="153">
        <f>'gibanje pridelkov'!C36</f>
        <v>0</v>
      </c>
      <c r="O92" s="419">
        <f>'gibanje pridelkov'!F36</f>
        <v>0</v>
      </c>
      <c r="P92" s="420"/>
      <c r="Q92" s="421"/>
    </row>
    <row r="93" spans="2:17" x14ac:dyDescent="0.2">
      <c r="B93" s="396">
        <v>30</v>
      </c>
      <c r="C93" s="137"/>
      <c r="D93" s="5"/>
      <c r="E93" s="13"/>
      <c r="F93" s="13"/>
      <c r="G93" s="13"/>
      <c r="H93" s="10"/>
      <c r="I93" s="10"/>
      <c r="J93" s="136"/>
      <c r="K93" s="15"/>
      <c r="L93" s="157">
        <f>'gibanje pridelkov'!A37</f>
        <v>10</v>
      </c>
      <c r="M93" s="153">
        <f>'gibanje pridelkov'!B37</f>
        <v>0</v>
      </c>
      <c r="N93" s="153">
        <f>'gibanje pridelkov'!C37</f>
        <v>0</v>
      </c>
      <c r="O93" s="419">
        <f>'gibanje pridelkov'!F37</f>
        <v>0</v>
      </c>
      <c r="P93" s="420"/>
      <c r="Q93" s="421"/>
    </row>
    <row r="94" spans="2:17" x14ac:dyDescent="0.2">
      <c r="B94" s="396">
        <v>31</v>
      </c>
      <c r="C94" s="137"/>
      <c r="D94" s="5"/>
      <c r="E94" s="13"/>
      <c r="F94" s="13"/>
      <c r="G94" s="13"/>
      <c r="H94" s="10"/>
      <c r="I94" s="10"/>
      <c r="J94" s="136"/>
      <c r="K94" s="15"/>
      <c r="L94" s="157">
        <f>'gibanje pridelkov'!A38</f>
        <v>11</v>
      </c>
      <c r="M94" s="153">
        <f>'gibanje pridelkov'!B38</f>
        <v>0</v>
      </c>
      <c r="N94" s="153">
        <f>'gibanje pridelkov'!C38</f>
        <v>0</v>
      </c>
      <c r="O94" s="419">
        <f>'gibanje pridelkov'!F38</f>
        <v>0</v>
      </c>
      <c r="P94" s="420"/>
      <c r="Q94" s="421"/>
    </row>
    <row r="95" spans="2:17" x14ac:dyDescent="0.2">
      <c r="B95" s="396">
        <v>32</v>
      </c>
      <c r="C95" s="137"/>
      <c r="D95" s="5"/>
      <c r="E95" s="13"/>
      <c r="F95" s="13"/>
      <c r="G95" s="13"/>
      <c r="H95" s="10"/>
      <c r="I95" s="10"/>
      <c r="J95" s="136"/>
      <c r="K95" s="15"/>
      <c r="L95" s="157">
        <f>'gibanje pridelkov'!A39</f>
        <v>12</v>
      </c>
      <c r="M95" s="153">
        <f>'gibanje pridelkov'!B39</f>
        <v>0</v>
      </c>
      <c r="N95" s="153">
        <f>'gibanje pridelkov'!C39</f>
        <v>0</v>
      </c>
      <c r="O95" s="419">
        <f>'gibanje pridelkov'!F39</f>
        <v>0</v>
      </c>
      <c r="P95" s="420"/>
      <c r="Q95" s="421"/>
    </row>
    <row r="96" spans="2:17" x14ac:dyDescent="0.2">
      <c r="B96" s="396">
        <v>33</v>
      </c>
      <c r="C96" s="137"/>
      <c r="D96" s="5"/>
      <c r="E96" s="13"/>
      <c r="F96" s="13"/>
      <c r="G96" s="13"/>
      <c r="H96" s="10"/>
      <c r="I96" s="10"/>
      <c r="J96" s="136"/>
      <c r="K96" s="15"/>
      <c r="L96" s="157">
        <f>'gibanje pridelkov'!A40</f>
        <v>13</v>
      </c>
      <c r="M96" s="153">
        <f>'gibanje pridelkov'!B40</f>
        <v>0</v>
      </c>
      <c r="N96" s="153">
        <f>'gibanje pridelkov'!C40</f>
        <v>0</v>
      </c>
      <c r="O96" s="419">
        <f>'gibanje pridelkov'!F40</f>
        <v>0</v>
      </c>
      <c r="P96" s="420"/>
      <c r="Q96" s="421"/>
    </row>
    <row r="97" spans="2:17" x14ac:dyDescent="0.2">
      <c r="B97" s="396">
        <v>34</v>
      </c>
      <c r="C97" s="137"/>
      <c r="D97" s="5"/>
      <c r="E97" s="13"/>
      <c r="F97" s="13"/>
      <c r="G97" s="13"/>
      <c r="H97" s="10"/>
      <c r="I97" s="10"/>
      <c r="J97" s="136"/>
      <c r="K97" s="15"/>
      <c r="L97" s="157">
        <f>'gibanje pridelkov'!A41</f>
        <v>14</v>
      </c>
      <c r="M97" s="153">
        <f>'gibanje pridelkov'!B41</f>
        <v>0</v>
      </c>
      <c r="N97" s="153">
        <f>'gibanje pridelkov'!C41</f>
        <v>0</v>
      </c>
      <c r="O97" s="419">
        <f>'gibanje pridelkov'!F41</f>
        <v>0</v>
      </c>
      <c r="P97" s="420"/>
      <c r="Q97" s="421"/>
    </row>
    <row r="98" spans="2:17" ht="13.5" thickBot="1" x14ac:dyDescent="0.25">
      <c r="B98" s="396">
        <v>35</v>
      </c>
      <c r="C98" s="137"/>
      <c r="D98" s="5"/>
      <c r="E98" s="13"/>
      <c r="F98" s="13"/>
      <c r="G98" s="13"/>
      <c r="H98" s="10"/>
      <c r="I98" s="10"/>
      <c r="J98" s="136"/>
      <c r="K98" s="15"/>
      <c r="L98" s="158">
        <f>'gibanje pridelkov'!A42</f>
        <v>15</v>
      </c>
      <c r="M98" s="159">
        <f>'gibanje pridelkov'!B42</f>
        <v>0</v>
      </c>
      <c r="N98" s="159">
        <f>'gibanje pridelkov'!C42</f>
        <v>0</v>
      </c>
      <c r="O98" s="433">
        <f>'gibanje pridelkov'!F42</f>
        <v>0</v>
      </c>
      <c r="P98" s="434"/>
      <c r="Q98" s="435"/>
    </row>
    <row r="99" spans="2:17" x14ac:dyDescent="0.2">
      <c r="B99" s="396">
        <v>36</v>
      </c>
      <c r="C99" s="137"/>
      <c r="D99" s="5"/>
      <c r="E99" s="13"/>
      <c r="F99" s="13"/>
      <c r="G99" s="13"/>
      <c r="H99" s="10"/>
      <c r="I99" s="10"/>
      <c r="J99" s="136"/>
      <c r="K99" s="15"/>
      <c r="L99" s="166"/>
      <c r="M99" s="153"/>
      <c r="N99" s="153"/>
      <c r="O99" s="360"/>
      <c r="P99" s="361"/>
      <c r="Q99" s="361"/>
    </row>
    <row r="100" spans="2:17" x14ac:dyDescent="0.2">
      <c r="B100" s="396">
        <v>37</v>
      </c>
      <c r="C100" s="137"/>
      <c r="D100" s="5"/>
      <c r="E100" s="13"/>
      <c r="F100" s="13"/>
      <c r="G100" s="13"/>
      <c r="H100" s="10"/>
      <c r="I100" s="10"/>
      <c r="J100" s="136"/>
      <c r="K100" s="15"/>
      <c r="L100" s="166"/>
      <c r="M100" s="153"/>
      <c r="N100" s="153"/>
      <c r="O100" s="360"/>
      <c r="P100" s="361"/>
      <c r="Q100" s="361"/>
    </row>
    <row r="101" spans="2:17" x14ac:dyDescent="0.2">
      <c r="B101" s="396">
        <v>38</v>
      </c>
      <c r="C101" s="137"/>
      <c r="D101" s="5"/>
      <c r="E101" s="13"/>
      <c r="F101" s="13"/>
      <c r="G101" s="13"/>
      <c r="H101" s="10"/>
      <c r="I101" s="10"/>
      <c r="J101" s="136"/>
      <c r="K101" s="15"/>
      <c r="L101" s="166"/>
      <c r="M101" s="153"/>
      <c r="N101" s="153"/>
      <c r="O101" s="360"/>
      <c r="P101" s="361"/>
      <c r="Q101" s="361"/>
    </row>
    <row r="102" spans="2:17" x14ac:dyDescent="0.2">
      <c r="B102" s="396">
        <v>39</v>
      </c>
      <c r="C102" s="137"/>
      <c r="D102" s="5"/>
      <c r="E102" s="13"/>
      <c r="F102" s="13"/>
      <c r="G102" s="13"/>
      <c r="H102" s="10"/>
      <c r="I102" s="10"/>
      <c r="J102" s="136"/>
      <c r="K102" s="15"/>
      <c r="L102" s="166"/>
      <c r="M102" s="153"/>
      <c r="N102" s="153"/>
      <c r="O102" s="360"/>
      <c r="P102" s="361"/>
      <c r="Q102" s="361"/>
    </row>
    <row r="103" spans="2:17" x14ac:dyDescent="0.2">
      <c r="B103" s="396">
        <v>40</v>
      </c>
      <c r="C103" s="137"/>
      <c r="D103" s="5"/>
      <c r="E103" s="13"/>
      <c r="F103" s="13"/>
      <c r="G103" s="13"/>
      <c r="H103" s="10"/>
      <c r="I103" s="10"/>
      <c r="J103" s="136"/>
      <c r="K103" s="15"/>
      <c r="L103" s="166"/>
      <c r="M103" s="153"/>
      <c r="N103" s="153"/>
      <c r="O103" s="360"/>
      <c r="P103" s="361"/>
      <c r="Q103" s="361"/>
    </row>
    <row r="104" spans="2:17" x14ac:dyDescent="0.2">
      <c r="B104" s="396">
        <v>41</v>
      </c>
      <c r="C104" s="137"/>
      <c r="D104" s="5"/>
      <c r="E104" s="13"/>
      <c r="F104" s="13"/>
      <c r="G104" s="13"/>
      <c r="H104" s="10"/>
      <c r="I104" s="10"/>
      <c r="J104" s="136"/>
      <c r="K104" s="15"/>
      <c r="L104" s="166"/>
      <c r="M104" s="153"/>
      <c r="N104" s="153"/>
      <c r="O104" s="360"/>
      <c r="P104" s="361"/>
      <c r="Q104" s="361"/>
    </row>
    <row r="105" spans="2:17" x14ac:dyDescent="0.2">
      <c r="B105" s="396">
        <v>42</v>
      </c>
      <c r="C105" s="137"/>
      <c r="D105" s="5"/>
      <c r="E105" s="13"/>
      <c r="F105" s="13"/>
      <c r="G105" s="13"/>
      <c r="H105" s="10"/>
      <c r="I105" s="10"/>
      <c r="J105" s="136"/>
      <c r="K105" s="15"/>
      <c r="L105" s="166"/>
      <c r="M105" s="153"/>
      <c r="N105" s="153"/>
      <c r="O105" s="360"/>
      <c r="P105" s="361"/>
      <c r="Q105" s="361"/>
    </row>
    <row r="106" spans="2:17" x14ac:dyDescent="0.2">
      <c r="B106" s="396">
        <v>43</v>
      </c>
      <c r="C106" s="137"/>
      <c r="D106" s="5"/>
      <c r="E106" s="13"/>
      <c r="F106" s="13"/>
      <c r="G106" s="13"/>
      <c r="H106" s="10"/>
      <c r="I106" s="10"/>
      <c r="J106" s="136"/>
      <c r="K106" s="15"/>
      <c r="L106" s="166"/>
      <c r="M106" s="153"/>
      <c r="N106" s="153"/>
      <c r="O106" s="360"/>
      <c r="P106" s="361"/>
      <c r="Q106" s="361"/>
    </row>
    <row r="107" spans="2:17" x14ac:dyDescent="0.2">
      <c r="B107" s="396">
        <v>44</v>
      </c>
      <c r="C107" s="137"/>
      <c r="D107" s="5"/>
      <c r="E107" s="13"/>
      <c r="F107" s="13"/>
      <c r="G107" s="13"/>
      <c r="H107" s="10"/>
      <c r="I107" s="10"/>
      <c r="J107" s="136"/>
      <c r="K107" s="15"/>
      <c r="L107" s="166"/>
      <c r="M107" s="153"/>
      <c r="N107" s="153"/>
      <c r="O107" s="360"/>
      <c r="P107" s="361"/>
      <c r="Q107" s="361"/>
    </row>
    <row r="108" spans="2:17" x14ac:dyDescent="0.2">
      <c r="B108" s="396">
        <v>45</v>
      </c>
      <c r="C108" s="137"/>
      <c r="D108" s="5"/>
      <c r="E108" s="13"/>
      <c r="F108" s="13"/>
      <c r="G108" s="13"/>
      <c r="H108" s="10"/>
      <c r="I108" s="10"/>
      <c r="J108" s="136"/>
      <c r="K108" s="15"/>
      <c r="L108" s="166"/>
      <c r="M108" s="153"/>
      <c r="N108" s="153"/>
      <c r="O108" s="360"/>
      <c r="P108" s="361"/>
      <c r="Q108" s="361"/>
    </row>
    <row r="109" spans="2:17" ht="13.5" thickBot="1" x14ac:dyDescent="0.25">
      <c r="B109" s="386" t="s">
        <v>35</v>
      </c>
      <c r="C109" s="393"/>
      <c r="D109" s="394"/>
      <c r="E109" s="397"/>
      <c r="F109" s="397"/>
      <c r="G109" s="397"/>
      <c r="H109" s="398">
        <f>SUM(H64:H108)</f>
        <v>0</v>
      </c>
      <c r="I109" s="398">
        <f>SUM(I64:I108)</f>
        <v>0</v>
      </c>
      <c r="J109" s="399"/>
      <c r="K109" s="15"/>
    </row>
    <row r="110" spans="2:17" s="339" customFormat="1" ht="13.5" thickBot="1" x14ac:dyDescent="0.25">
      <c r="B110" s="386" t="s">
        <v>6</v>
      </c>
      <c r="C110" s="395" t="s">
        <v>49</v>
      </c>
      <c r="D110" s="394"/>
      <c r="E110" s="397"/>
      <c r="F110" s="397"/>
      <c r="G110" s="397"/>
      <c r="H110" s="398"/>
      <c r="I110" s="398"/>
      <c r="J110" s="399"/>
      <c r="L110" s="422" t="s">
        <v>78</v>
      </c>
      <c r="M110" s="423"/>
      <c r="N110" s="423"/>
      <c r="O110" s="423"/>
      <c r="P110" s="423"/>
      <c r="Q110" s="424"/>
    </row>
    <row r="111" spans="2:17" x14ac:dyDescent="0.2">
      <c r="B111" s="396">
        <v>1</v>
      </c>
      <c r="C111" s="137" t="s">
        <v>208</v>
      </c>
      <c r="D111" s="340" t="s">
        <v>197</v>
      </c>
      <c r="E111" s="13">
        <v>9.5</v>
      </c>
      <c r="F111" s="13"/>
      <c r="G111" s="13"/>
      <c r="H111" s="10"/>
      <c r="I111" s="10"/>
      <c r="J111" s="136"/>
      <c r="K111" s="15"/>
      <c r="L111" s="436" t="s">
        <v>6</v>
      </c>
      <c r="M111" s="438" t="s">
        <v>46</v>
      </c>
      <c r="N111" s="438" t="s">
        <v>74</v>
      </c>
      <c r="O111" s="440" t="s">
        <v>77</v>
      </c>
      <c r="P111" s="442" t="s">
        <v>75</v>
      </c>
      <c r="Q111" s="428" t="s">
        <v>76</v>
      </c>
    </row>
    <row r="112" spans="2:17" x14ac:dyDescent="0.2">
      <c r="B112" s="396">
        <v>2</v>
      </c>
      <c r="C112" s="137" t="s">
        <v>208</v>
      </c>
      <c r="D112" s="340" t="s">
        <v>211</v>
      </c>
      <c r="E112" s="13">
        <v>9.5</v>
      </c>
      <c r="F112" s="13"/>
      <c r="G112" s="13"/>
      <c r="H112" s="10"/>
      <c r="I112" s="10"/>
      <c r="J112" s="136"/>
      <c r="K112" s="15"/>
      <c r="L112" s="437"/>
      <c r="M112" s="439"/>
      <c r="N112" s="439"/>
      <c r="O112" s="441"/>
      <c r="P112" s="443"/>
      <c r="Q112" s="429"/>
    </row>
    <row r="113" spans="2:17" x14ac:dyDescent="0.2">
      <c r="B113" s="396">
        <v>3</v>
      </c>
      <c r="C113" s="137" t="s">
        <v>208</v>
      </c>
      <c r="D113" s="5" t="s">
        <v>198</v>
      </c>
      <c r="E113" s="13">
        <v>22</v>
      </c>
      <c r="F113" s="139"/>
      <c r="G113" s="139"/>
      <c r="H113" s="9"/>
      <c r="I113" s="9"/>
      <c r="J113" s="140"/>
      <c r="K113" s="15"/>
      <c r="L113" s="152">
        <f>'gibanje živine'!A55</f>
        <v>1</v>
      </c>
      <c r="M113" s="167">
        <f>'gibanje živine'!B55</f>
        <v>0</v>
      </c>
      <c r="N113" s="167">
        <f>'gibanje živine'!C55</f>
        <v>0</v>
      </c>
      <c r="O113" s="168">
        <f>'gibanje živine'!E55</f>
        <v>0</v>
      </c>
      <c r="P113" s="169">
        <f>'gibanje živine'!H55</f>
        <v>0</v>
      </c>
      <c r="Q113" s="170">
        <f>'gibanje živine'!I55</f>
        <v>0</v>
      </c>
    </row>
    <row r="114" spans="2:17" x14ac:dyDescent="0.2">
      <c r="B114" s="396">
        <v>4</v>
      </c>
      <c r="C114" s="137"/>
      <c r="D114" s="138"/>
      <c r="E114" s="139"/>
      <c r="F114" s="139"/>
      <c r="G114" s="139"/>
      <c r="H114" s="9"/>
      <c r="I114" s="9"/>
      <c r="J114" s="140"/>
      <c r="K114" s="15"/>
      <c r="L114" s="157">
        <f>'gibanje živine'!A56</f>
        <v>2</v>
      </c>
      <c r="M114" s="153">
        <f>'gibanje živine'!B56</f>
        <v>0</v>
      </c>
      <c r="N114" s="153">
        <f>'gibanje živine'!C56</f>
        <v>0</v>
      </c>
      <c r="O114" s="154">
        <f>'gibanje živine'!E56</f>
        <v>0</v>
      </c>
      <c r="P114" s="155">
        <f>'gibanje živine'!H56</f>
        <v>0</v>
      </c>
      <c r="Q114" s="156">
        <f>'gibanje živine'!I56</f>
        <v>0</v>
      </c>
    </row>
    <row r="115" spans="2:17" x14ac:dyDescent="0.2">
      <c r="B115" s="396">
        <v>5</v>
      </c>
      <c r="C115" s="137"/>
      <c r="D115" s="138"/>
      <c r="E115" s="139"/>
      <c r="F115" s="139"/>
      <c r="G115" s="139"/>
      <c r="H115" s="9"/>
      <c r="I115" s="9"/>
      <c r="J115" s="140"/>
      <c r="K115" s="15"/>
      <c r="L115" s="157">
        <f>'gibanje živine'!A57</f>
        <v>3</v>
      </c>
      <c r="M115" s="153">
        <f>'gibanje živine'!B57</f>
        <v>0</v>
      </c>
      <c r="N115" s="153">
        <f>'gibanje živine'!C57</f>
        <v>0</v>
      </c>
      <c r="O115" s="154">
        <f>'gibanje živine'!E57</f>
        <v>0</v>
      </c>
      <c r="P115" s="155">
        <f>'gibanje živine'!H57</f>
        <v>0</v>
      </c>
      <c r="Q115" s="156">
        <f>'gibanje živine'!I57</f>
        <v>0</v>
      </c>
    </row>
    <row r="116" spans="2:17" x14ac:dyDescent="0.2">
      <c r="B116" s="396">
        <v>6</v>
      </c>
      <c r="C116" s="137"/>
      <c r="D116" s="138"/>
      <c r="E116" s="139"/>
      <c r="F116" s="139"/>
      <c r="G116" s="139"/>
      <c r="H116" s="9"/>
      <c r="I116" s="9"/>
      <c r="J116" s="140"/>
      <c r="K116" s="15"/>
      <c r="L116" s="157">
        <f>'gibanje živine'!A58</f>
        <v>4</v>
      </c>
      <c r="M116" s="153">
        <f>'gibanje živine'!B58</f>
        <v>0</v>
      </c>
      <c r="N116" s="153">
        <f>'gibanje živine'!C58</f>
        <v>0</v>
      </c>
      <c r="O116" s="154">
        <f>'gibanje živine'!E58</f>
        <v>0</v>
      </c>
      <c r="P116" s="155">
        <f>'gibanje živine'!H58</f>
        <v>0</v>
      </c>
      <c r="Q116" s="156">
        <f>'gibanje živine'!I58</f>
        <v>0</v>
      </c>
    </row>
    <row r="117" spans="2:17" x14ac:dyDescent="0.2">
      <c r="B117" s="396">
        <v>7</v>
      </c>
      <c r="C117" s="137"/>
      <c r="D117" s="138"/>
      <c r="E117" s="139"/>
      <c r="F117" s="139"/>
      <c r="G117" s="139"/>
      <c r="H117" s="9"/>
      <c r="I117" s="9"/>
      <c r="J117" s="140"/>
      <c r="K117" s="15"/>
      <c r="L117" s="157">
        <f>'gibanje živine'!A59</f>
        <v>5</v>
      </c>
      <c r="M117" s="153">
        <f>'gibanje živine'!B59</f>
        <v>0</v>
      </c>
      <c r="N117" s="153">
        <f>'gibanje živine'!C59</f>
        <v>0</v>
      </c>
      <c r="O117" s="154">
        <f>'gibanje živine'!E59</f>
        <v>0</v>
      </c>
      <c r="P117" s="155">
        <f>'gibanje živine'!H59</f>
        <v>0</v>
      </c>
      <c r="Q117" s="156">
        <f>'gibanje živine'!I59</f>
        <v>0</v>
      </c>
    </row>
    <row r="118" spans="2:17" x14ac:dyDescent="0.2">
      <c r="B118" s="396">
        <v>8</v>
      </c>
      <c r="C118" s="137"/>
      <c r="D118" s="5"/>
      <c r="E118" s="13"/>
      <c r="F118" s="13"/>
      <c r="G118" s="13"/>
      <c r="H118" s="10"/>
      <c r="I118" s="10"/>
      <c r="J118" s="136"/>
      <c r="K118" s="15"/>
      <c r="L118" s="157">
        <f>'gibanje živine'!A60</f>
        <v>6</v>
      </c>
      <c r="M118" s="153">
        <f>'gibanje živine'!B60</f>
        <v>0</v>
      </c>
      <c r="N118" s="153">
        <f>'gibanje živine'!C60</f>
        <v>0</v>
      </c>
      <c r="O118" s="154">
        <f>'gibanje živine'!E60</f>
        <v>0</v>
      </c>
      <c r="P118" s="155">
        <f>'gibanje živine'!H60</f>
        <v>0</v>
      </c>
      <c r="Q118" s="156">
        <f>'gibanje živine'!I60</f>
        <v>0</v>
      </c>
    </row>
    <row r="119" spans="2:17" x14ac:dyDescent="0.2">
      <c r="B119" s="396">
        <v>9</v>
      </c>
      <c r="C119" s="137"/>
      <c r="D119" s="5"/>
      <c r="E119" s="13"/>
      <c r="F119" s="13"/>
      <c r="G119" s="13"/>
      <c r="H119" s="10"/>
      <c r="I119" s="10"/>
      <c r="J119" s="136"/>
      <c r="K119" s="15"/>
      <c r="L119" s="157">
        <f>'gibanje živine'!A61</f>
        <v>7</v>
      </c>
      <c r="M119" s="153">
        <f>'gibanje živine'!B61</f>
        <v>0</v>
      </c>
      <c r="N119" s="153">
        <f>'gibanje živine'!C61</f>
        <v>0</v>
      </c>
      <c r="O119" s="154">
        <f>'gibanje živine'!E61</f>
        <v>0</v>
      </c>
      <c r="P119" s="155">
        <f>'gibanje živine'!H61</f>
        <v>0</v>
      </c>
      <c r="Q119" s="156">
        <f>'gibanje živine'!I61</f>
        <v>0</v>
      </c>
    </row>
    <row r="120" spans="2:17" x14ac:dyDescent="0.2">
      <c r="B120" s="396">
        <v>10</v>
      </c>
      <c r="C120" s="137"/>
      <c r="D120" s="5"/>
      <c r="E120" s="13"/>
      <c r="F120" s="13"/>
      <c r="G120" s="13"/>
      <c r="H120" s="10"/>
      <c r="I120" s="10"/>
      <c r="J120" s="136"/>
      <c r="K120" s="15"/>
      <c r="L120" s="157">
        <f>'gibanje živine'!A62</f>
        <v>8</v>
      </c>
      <c r="M120" s="153">
        <f>'gibanje živine'!B62</f>
        <v>0</v>
      </c>
      <c r="N120" s="153">
        <f>'gibanje živine'!C62</f>
        <v>0</v>
      </c>
      <c r="O120" s="154">
        <f>'gibanje živine'!E62</f>
        <v>0</v>
      </c>
      <c r="P120" s="155">
        <f>'gibanje živine'!H62</f>
        <v>0</v>
      </c>
      <c r="Q120" s="156">
        <f>'gibanje živine'!I62</f>
        <v>0</v>
      </c>
    </row>
    <row r="121" spans="2:17" x14ac:dyDescent="0.2">
      <c r="B121" s="396">
        <v>11</v>
      </c>
      <c r="C121" s="137"/>
      <c r="D121" s="5"/>
      <c r="E121" s="13"/>
      <c r="F121" s="13"/>
      <c r="G121" s="13"/>
      <c r="H121" s="10"/>
      <c r="I121" s="10"/>
      <c r="J121" s="136"/>
      <c r="K121" s="15"/>
      <c r="L121" s="157">
        <f>'gibanje živine'!A63</f>
        <v>9</v>
      </c>
      <c r="M121" s="153">
        <f>'gibanje živine'!B63</f>
        <v>0</v>
      </c>
      <c r="N121" s="153">
        <f>'gibanje živine'!C63</f>
        <v>0</v>
      </c>
      <c r="O121" s="154">
        <f>'gibanje živine'!E63</f>
        <v>0</v>
      </c>
      <c r="P121" s="155">
        <f>'gibanje živine'!H63</f>
        <v>0</v>
      </c>
      <c r="Q121" s="156">
        <f>'gibanje živine'!I63</f>
        <v>0</v>
      </c>
    </row>
    <row r="122" spans="2:17" x14ac:dyDescent="0.2">
      <c r="B122" s="396">
        <v>12</v>
      </c>
      <c r="C122" s="137"/>
      <c r="D122" s="5"/>
      <c r="E122" s="13"/>
      <c r="F122" s="13"/>
      <c r="G122" s="13"/>
      <c r="H122" s="10"/>
      <c r="I122" s="10"/>
      <c r="J122" s="136"/>
      <c r="K122" s="15"/>
      <c r="L122" s="157">
        <f>'gibanje živine'!A64</f>
        <v>10</v>
      </c>
      <c r="M122" s="153">
        <f>'gibanje živine'!B64</f>
        <v>0</v>
      </c>
      <c r="N122" s="153">
        <f>'gibanje živine'!C64</f>
        <v>0</v>
      </c>
      <c r="O122" s="154">
        <f>'gibanje živine'!E64</f>
        <v>0</v>
      </c>
      <c r="P122" s="155">
        <f>'gibanje živine'!H64</f>
        <v>0</v>
      </c>
      <c r="Q122" s="156">
        <f>'gibanje živine'!I64</f>
        <v>0</v>
      </c>
    </row>
    <row r="123" spans="2:17" x14ac:dyDescent="0.2">
      <c r="B123" s="396">
        <v>13</v>
      </c>
      <c r="C123" s="137"/>
      <c r="D123" s="5"/>
      <c r="E123" s="13"/>
      <c r="F123" s="13"/>
      <c r="G123" s="13"/>
      <c r="H123" s="10"/>
      <c r="I123" s="10"/>
      <c r="J123" s="136"/>
      <c r="K123" s="15"/>
      <c r="L123" s="157">
        <f>'gibanje živine'!A65</f>
        <v>11</v>
      </c>
      <c r="M123" s="153">
        <f>'gibanje živine'!B65</f>
        <v>0</v>
      </c>
      <c r="N123" s="153">
        <f>'gibanje živine'!C65</f>
        <v>0</v>
      </c>
      <c r="O123" s="154">
        <f>'gibanje živine'!E65</f>
        <v>0</v>
      </c>
      <c r="P123" s="155">
        <f>'gibanje živine'!H65</f>
        <v>0</v>
      </c>
      <c r="Q123" s="156">
        <f>'gibanje živine'!I65</f>
        <v>0</v>
      </c>
    </row>
    <row r="124" spans="2:17" x14ac:dyDescent="0.2">
      <c r="B124" s="396">
        <v>14</v>
      </c>
      <c r="C124" s="137"/>
      <c r="D124" s="5"/>
      <c r="E124" s="13"/>
      <c r="F124" s="13"/>
      <c r="G124" s="13"/>
      <c r="H124" s="10"/>
      <c r="I124" s="10"/>
      <c r="J124" s="136"/>
      <c r="K124" s="15"/>
      <c r="L124" s="157">
        <f>'gibanje živine'!A66</f>
        <v>12</v>
      </c>
      <c r="M124" s="153">
        <f>'gibanje živine'!B66</f>
        <v>0</v>
      </c>
      <c r="N124" s="153">
        <f>'gibanje živine'!C66</f>
        <v>0</v>
      </c>
      <c r="O124" s="154">
        <f>'gibanje živine'!E66</f>
        <v>0</v>
      </c>
      <c r="P124" s="155">
        <f>'gibanje živine'!H66</f>
        <v>0</v>
      </c>
      <c r="Q124" s="156">
        <f>'gibanje živine'!I66</f>
        <v>0</v>
      </c>
    </row>
    <row r="125" spans="2:17" x14ac:dyDescent="0.2">
      <c r="B125" s="396">
        <v>15</v>
      </c>
      <c r="C125" s="137"/>
      <c r="D125" s="5"/>
      <c r="E125" s="13"/>
      <c r="F125" s="13"/>
      <c r="G125" s="13"/>
      <c r="H125" s="10"/>
      <c r="I125" s="10"/>
      <c r="J125" s="136"/>
      <c r="K125" s="15"/>
      <c r="L125" s="157">
        <f>'gibanje živine'!A67</f>
        <v>13</v>
      </c>
      <c r="M125" s="153">
        <f>'gibanje živine'!B67</f>
        <v>0</v>
      </c>
      <c r="N125" s="153">
        <f>'gibanje živine'!C67</f>
        <v>0</v>
      </c>
      <c r="O125" s="154">
        <f>'gibanje živine'!E67</f>
        <v>0</v>
      </c>
      <c r="P125" s="155">
        <f>'gibanje živine'!H67</f>
        <v>0</v>
      </c>
      <c r="Q125" s="156">
        <f>'gibanje živine'!I67</f>
        <v>0</v>
      </c>
    </row>
    <row r="126" spans="2:17" x14ac:dyDescent="0.2">
      <c r="B126" s="396">
        <v>16</v>
      </c>
      <c r="C126" s="137"/>
      <c r="D126" s="5"/>
      <c r="E126" s="13"/>
      <c r="F126" s="13"/>
      <c r="G126" s="13"/>
      <c r="H126" s="10"/>
      <c r="I126" s="10"/>
      <c r="J126" s="136"/>
      <c r="K126" s="15"/>
      <c r="L126" s="157">
        <f>'gibanje živine'!A68</f>
        <v>14</v>
      </c>
      <c r="M126" s="153">
        <f>'gibanje živine'!B68</f>
        <v>0</v>
      </c>
      <c r="N126" s="153">
        <f>'gibanje živine'!C68</f>
        <v>0</v>
      </c>
      <c r="O126" s="154">
        <f>'gibanje živine'!E68</f>
        <v>0</v>
      </c>
      <c r="P126" s="155">
        <f>'gibanje živine'!H68</f>
        <v>0</v>
      </c>
      <c r="Q126" s="156">
        <f>'gibanje živine'!I68</f>
        <v>0</v>
      </c>
    </row>
    <row r="127" spans="2:17" ht="13.5" thickBot="1" x14ac:dyDescent="0.25">
      <c r="B127" s="396">
        <v>17</v>
      </c>
      <c r="C127" s="137"/>
      <c r="D127" s="5"/>
      <c r="E127" s="13"/>
      <c r="F127" s="13"/>
      <c r="G127" s="13"/>
      <c r="H127" s="10"/>
      <c r="I127" s="10"/>
      <c r="J127" s="136"/>
      <c r="K127" s="15"/>
      <c r="L127" s="158">
        <f>'gibanje živine'!A69</f>
        <v>15</v>
      </c>
      <c r="M127" s="159">
        <f>'gibanje živine'!B69</f>
        <v>0</v>
      </c>
      <c r="N127" s="159">
        <f>'gibanje živine'!C69</f>
        <v>0</v>
      </c>
      <c r="O127" s="160">
        <f>'gibanje živine'!E69</f>
        <v>0</v>
      </c>
      <c r="P127" s="161">
        <f>'gibanje živine'!H69</f>
        <v>0</v>
      </c>
      <c r="Q127" s="162">
        <f>'gibanje živine'!I69</f>
        <v>0</v>
      </c>
    </row>
    <row r="128" spans="2:17" ht="13.5" thickBot="1" x14ac:dyDescent="0.25">
      <c r="B128" s="396">
        <v>18</v>
      </c>
      <c r="C128" s="137"/>
      <c r="D128" s="5"/>
      <c r="E128" s="13"/>
      <c r="F128" s="13"/>
      <c r="G128" s="13"/>
      <c r="H128" s="10"/>
      <c r="I128" s="10"/>
      <c r="J128" s="136"/>
      <c r="K128" s="15"/>
    </row>
    <row r="129" spans="2:17" ht="13.5" thickBot="1" x14ac:dyDescent="0.25">
      <c r="B129" s="396">
        <v>19</v>
      </c>
      <c r="C129" s="137"/>
      <c r="D129" s="5"/>
      <c r="E129" s="13"/>
      <c r="F129" s="13"/>
      <c r="G129" s="13"/>
      <c r="H129" s="10"/>
      <c r="I129" s="10"/>
      <c r="J129" s="136"/>
      <c r="K129" s="15"/>
      <c r="L129" s="430" t="s">
        <v>79</v>
      </c>
      <c r="M129" s="431"/>
      <c r="N129" s="431"/>
      <c r="O129" s="431"/>
      <c r="P129" s="431"/>
      <c r="Q129" s="432"/>
    </row>
    <row r="130" spans="2:17" ht="12.75" customHeight="1" x14ac:dyDescent="0.2">
      <c r="B130" s="396">
        <v>20</v>
      </c>
      <c r="C130" s="137"/>
      <c r="D130" s="5"/>
      <c r="E130" s="13"/>
      <c r="F130" s="13"/>
      <c r="G130" s="13"/>
      <c r="H130" s="10"/>
      <c r="I130" s="10"/>
      <c r="J130" s="136"/>
      <c r="K130" s="15"/>
      <c r="L130" s="171" t="s">
        <v>6</v>
      </c>
      <c r="M130" s="172" t="s">
        <v>80</v>
      </c>
      <c r="N130" s="172" t="s">
        <v>1</v>
      </c>
      <c r="O130" s="447" t="s">
        <v>81</v>
      </c>
      <c r="P130" s="448"/>
      <c r="Q130" s="449"/>
    </row>
    <row r="131" spans="2:17" x14ac:dyDescent="0.2">
      <c r="B131" s="396">
        <v>21</v>
      </c>
      <c r="C131" s="137"/>
      <c r="D131" s="5"/>
      <c r="E131" s="13"/>
      <c r="F131" s="13"/>
      <c r="G131" s="13"/>
      <c r="H131" s="10"/>
      <c r="I131" s="10"/>
      <c r="J131" s="136"/>
      <c r="K131" s="15"/>
      <c r="L131" s="152">
        <f>'gibanje pridelkov'!A49</f>
        <v>1</v>
      </c>
      <c r="M131" s="167">
        <f>'gibanje pridelkov'!B49</f>
        <v>0</v>
      </c>
      <c r="N131" s="167">
        <f>'gibanje pridelkov'!C49</f>
        <v>0</v>
      </c>
      <c r="O131" s="444">
        <f>'gibanje pridelkov'!F49</f>
        <v>0</v>
      </c>
      <c r="P131" s="445"/>
      <c r="Q131" s="446"/>
    </row>
    <row r="132" spans="2:17" x14ac:dyDescent="0.2">
      <c r="B132" s="396">
        <v>22</v>
      </c>
      <c r="C132" s="137"/>
      <c r="D132" s="5"/>
      <c r="E132" s="13"/>
      <c r="F132" s="13"/>
      <c r="G132" s="13"/>
      <c r="H132" s="10"/>
      <c r="I132" s="10"/>
      <c r="J132" s="136"/>
      <c r="K132" s="15"/>
      <c r="L132" s="157">
        <f>'gibanje pridelkov'!A50</f>
        <v>2</v>
      </c>
      <c r="M132" s="153">
        <f>'gibanje pridelkov'!B50</f>
        <v>0</v>
      </c>
      <c r="N132" s="153">
        <f>'gibanje pridelkov'!C50</f>
        <v>0</v>
      </c>
      <c r="O132" s="419">
        <f>'gibanje pridelkov'!F50</f>
        <v>0</v>
      </c>
      <c r="P132" s="420"/>
      <c r="Q132" s="421"/>
    </row>
    <row r="133" spans="2:17" x14ac:dyDescent="0.2">
      <c r="B133" s="396">
        <v>23</v>
      </c>
      <c r="C133" s="137"/>
      <c r="D133" s="5"/>
      <c r="E133" s="13"/>
      <c r="F133" s="13"/>
      <c r="G133" s="13"/>
      <c r="H133" s="10"/>
      <c r="I133" s="10"/>
      <c r="J133" s="136"/>
      <c r="K133" s="15"/>
      <c r="L133" s="157">
        <f>'gibanje pridelkov'!A51</f>
        <v>3</v>
      </c>
      <c r="M133" s="153">
        <f>'gibanje pridelkov'!B51</f>
        <v>0</v>
      </c>
      <c r="N133" s="153">
        <f>'gibanje pridelkov'!C51</f>
        <v>0</v>
      </c>
      <c r="O133" s="419">
        <f>'gibanje pridelkov'!F51</f>
        <v>0</v>
      </c>
      <c r="P133" s="420"/>
      <c r="Q133" s="421"/>
    </row>
    <row r="134" spans="2:17" x14ac:dyDescent="0.2">
      <c r="B134" s="396">
        <v>24</v>
      </c>
      <c r="C134" s="137"/>
      <c r="D134" s="5"/>
      <c r="E134" s="13"/>
      <c r="F134" s="13"/>
      <c r="G134" s="13"/>
      <c r="H134" s="10"/>
      <c r="I134" s="10"/>
      <c r="J134" s="136"/>
      <c r="K134" s="15"/>
      <c r="L134" s="157">
        <f>'gibanje pridelkov'!A52</f>
        <v>4</v>
      </c>
      <c r="M134" s="153">
        <f>'gibanje pridelkov'!B52</f>
        <v>0</v>
      </c>
      <c r="N134" s="153">
        <f>'gibanje pridelkov'!C52</f>
        <v>0</v>
      </c>
      <c r="O134" s="419">
        <f>'gibanje pridelkov'!F52</f>
        <v>0</v>
      </c>
      <c r="P134" s="420"/>
      <c r="Q134" s="421"/>
    </row>
    <row r="135" spans="2:17" x14ac:dyDescent="0.2">
      <c r="B135" s="396">
        <v>25</v>
      </c>
      <c r="C135" s="137"/>
      <c r="D135" s="5"/>
      <c r="E135" s="13"/>
      <c r="F135" s="13"/>
      <c r="G135" s="13"/>
      <c r="H135" s="10"/>
      <c r="I135" s="10"/>
      <c r="J135" s="136"/>
      <c r="K135" s="15"/>
      <c r="L135" s="157">
        <f>'gibanje pridelkov'!A53</f>
        <v>5</v>
      </c>
      <c r="M135" s="153">
        <f>'gibanje pridelkov'!B53</f>
        <v>0</v>
      </c>
      <c r="N135" s="153">
        <f>'gibanje pridelkov'!C53</f>
        <v>0</v>
      </c>
      <c r="O135" s="419">
        <f>'gibanje pridelkov'!F53</f>
        <v>0</v>
      </c>
      <c r="P135" s="420"/>
      <c r="Q135" s="421"/>
    </row>
    <row r="136" spans="2:17" x14ac:dyDescent="0.2">
      <c r="B136" s="396">
        <v>26</v>
      </c>
      <c r="C136" s="137"/>
      <c r="D136" s="5"/>
      <c r="E136" s="13"/>
      <c r="F136" s="13"/>
      <c r="G136" s="13"/>
      <c r="H136" s="10"/>
      <c r="I136" s="10"/>
      <c r="J136" s="136"/>
      <c r="K136" s="15"/>
      <c r="L136" s="157">
        <f>'gibanje pridelkov'!A54</f>
        <v>6</v>
      </c>
      <c r="M136" s="153">
        <f>'gibanje pridelkov'!B54</f>
        <v>0</v>
      </c>
      <c r="N136" s="153">
        <f>'gibanje pridelkov'!C54</f>
        <v>0</v>
      </c>
      <c r="O136" s="419">
        <f>'gibanje pridelkov'!F54</f>
        <v>0</v>
      </c>
      <c r="P136" s="420"/>
      <c r="Q136" s="421"/>
    </row>
    <row r="137" spans="2:17" x14ac:dyDescent="0.2">
      <c r="B137" s="396">
        <v>27</v>
      </c>
      <c r="C137" s="137"/>
      <c r="D137" s="5"/>
      <c r="E137" s="13"/>
      <c r="F137" s="13"/>
      <c r="G137" s="13"/>
      <c r="H137" s="10"/>
      <c r="I137" s="10"/>
      <c r="J137" s="136"/>
      <c r="K137" s="15"/>
      <c r="L137" s="157">
        <f>'gibanje pridelkov'!A55</f>
        <v>7</v>
      </c>
      <c r="M137" s="153">
        <f>'gibanje pridelkov'!B55</f>
        <v>0</v>
      </c>
      <c r="N137" s="153">
        <f>'gibanje pridelkov'!C55</f>
        <v>0</v>
      </c>
      <c r="O137" s="419">
        <f>'gibanje pridelkov'!F55</f>
        <v>0</v>
      </c>
      <c r="P137" s="420"/>
      <c r="Q137" s="421"/>
    </row>
    <row r="138" spans="2:17" x14ac:dyDescent="0.2">
      <c r="B138" s="396">
        <v>28</v>
      </c>
      <c r="C138" s="137"/>
      <c r="D138" s="5"/>
      <c r="E138" s="13"/>
      <c r="F138" s="13"/>
      <c r="G138" s="13"/>
      <c r="H138" s="10"/>
      <c r="I138" s="10"/>
      <c r="J138" s="136"/>
      <c r="K138" s="15"/>
      <c r="L138" s="157">
        <f>'gibanje pridelkov'!A56</f>
        <v>8</v>
      </c>
      <c r="M138" s="153">
        <f>'gibanje pridelkov'!B56</f>
        <v>0</v>
      </c>
      <c r="N138" s="153">
        <f>'gibanje pridelkov'!C56</f>
        <v>0</v>
      </c>
      <c r="O138" s="419">
        <f>'gibanje pridelkov'!F56</f>
        <v>0</v>
      </c>
      <c r="P138" s="420"/>
      <c r="Q138" s="421"/>
    </row>
    <row r="139" spans="2:17" x14ac:dyDescent="0.2">
      <c r="B139" s="396">
        <v>29</v>
      </c>
      <c r="C139" s="137"/>
      <c r="D139" s="5"/>
      <c r="E139" s="13"/>
      <c r="F139" s="13"/>
      <c r="G139" s="13"/>
      <c r="H139" s="10"/>
      <c r="I139" s="10"/>
      <c r="J139" s="136"/>
      <c r="K139" s="15"/>
      <c r="L139" s="157">
        <f>'gibanje pridelkov'!A57</f>
        <v>9</v>
      </c>
      <c r="M139" s="153">
        <f>'gibanje pridelkov'!B57</f>
        <v>0</v>
      </c>
      <c r="N139" s="153">
        <f>'gibanje pridelkov'!C57</f>
        <v>0</v>
      </c>
      <c r="O139" s="419">
        <f>'gibanje pridelkov'!F57</f>
        <v>0</v>
      </c>
      <c r="P139" s="420"/>
      <c r="Q139" s="421"/>
    </row>
    <row r="140" spans="2:17" x14ac:dyDescent="0.2">
      <c r="B140" s="396">
        <v>30</v>
      </c>
      <c r="C140" s="137"/>
      <c r="D140" s="5"/>
      <c r="E140" s="13"/>
      <c r="F140" s="13"/>
      <c r="G140" s="13"/>
      <c r="H140" s="10"/>
      <c r="I140" s="10"/>
      <c r="J140" s="136"/>
      <c r="K140" s="15"/>
      <c r="L140" s="157">
        <f>'gibanje pridelkov'!A58</f>
        <v>10</v>
      </c>
      <c r="M140" s="153">
        <f>'gibanje pridelkov'!B58</f>
        <v>0</v>
      </c>
      <c r="N140" s="153">
        <f>'gibanje pridelkov'!C58</f>
        <v>0</v>
      </c>
      <c r="O140" s="419">
        <f>'gibanje pridelkov'!F58</f>
        <v>0</v>
      </c>
      <c r="P140" s="420"/>
      <c r="Q140" s="421"/>
    </row>
    <row r="141" spans="2:17" x14ac:dyDescent="0.2">
      <c r="B141" s="396">
        <v>31</v>
      </c>
      <c r="C141" s="137"/>
      <c r="D141" s="138"/>
      <c r="E141" s="139"/>
      <c r="F141" s="139"/>
      <c r="G141" s="139"/>
      <c r="H141" s="9"/>
      <c r="I141" s="9"/>
      <c r="J141" s="140"/>
      <c r="K141" s="15"/>
      <c r="L141" s="157">
        <f>'gibanje pridelkov'!A59</f>
        <v>11</v>
      </c>
      <c r="M141" s="153">
        <f>'gibanje pridelkov'!B59</f>
        <v>0</v>
      </c>
      <c r="N141" s="153">
        <f>'gibanje pridelkov'!C59</f>
        <v>0</v>
      </c>
      <c r="O141" s="419">
        <f>'gibanje pridelkov'!F59</f>
        <v>0</v>
      </c>
      <c r="P141" s="420"/>
      <c r="Q141" s="421"/>
    </row>
    <row r="142" spans="2:17" x14ac:dyDescent="0.2">
      <c r="B142" s="396">
        <v>32</v>
      </c>
      <c r="C142" s="137"/>
      <c r="D142" s="138"/>
      <c r="E142" s="139"/>
      <c r="F142" s="139"/>
      <c r="G142" s="139"/>
      <c r="H142" s="9"/>
      <c r="I142" s="9"/>
      <c r="J142" s="140"/>
      <c r="K142" s="15"/>
      <c r="L142" s="157">
        <f>'gibanje pridelkov'!A60</f>
        <v>12</v>
      </c>
      <c r="M142" s="153">
        <f>'gibanje pridelkov'!B60</f>
        <v>0</v>
      </c>
      <c r="N142" s="153">
        <f>'gibanje pridelkov'!C60</f>
        <v>0</v>
      </c>
      <c r="O142" s="419">
        <f>'gibanje pridelkov'!F60</f>
        <v>0</v>
      </c>
      <c r="P142" s="420"/>
      <c r="Q142" s="421"/>
    </row>
    <row r="143" spans="2:17" x14ac:dyDescent="0.2">
      <c r="B143" s="396">
        <v>33</v>
      </c>
      <c r="C143" s="137"/>
      <c r="D143" s="138"/>
      <c r="E143" s="139"/>
      <c r="F143" s="139"/>
      <c r="G143" s="139"/>
      <c r="H143" s="9"/>
      <c r="I143" s="9"/>
      <c r="J143" s="140"/>
      <c r="K143" s="15"/>
      <c r="L143" s="157">
        <f>'gibanje pridelkov'!A61</f>
        <v>13</v>
      </c>
      <c r="M143" s="153">
        <f>'gibanje pridelkov'!B61</f>
        <v>0</v>
      </c>
      <c r="N143" s="153">
        <f>'gibanje pridelkov'!C61</f>
        <v>0</v>
      </c>
      <c r="O143" s="419">
        <f>'gibanje pridelkov'!F61</f>
        <v>0</v>
      </c>
      <c r="P143" s="420"/>
      <c r="Q143" s="421"/>
    </row>
    <row r="144" spans="2:17" x14ac:dyDescent="0.2">
      <c r="B144" s="396">
        <v>34</v>
      </c>
      <c r="C144" s="137"/>
      <c r="D144" s="138"/>
      <c r="E144" s="139"/>
      <c r="F144" s="139"/>
      <c r="G144" s="139"/>
      <c r="H144" s="9"/>
      <c r="I144" s="9"/>
      <c r="J144" s="140"/>
      <c r="K144" s="15"/>
      <c r="L144" s="157">
        <f>'gibanje pridelkov'!A62</f>
        <v>14</v>
      </c>
      <c r="M144" s="153">
        <f>'gibanje pridelkov'!B62</f>
        <v>0</v>
      </c>
      <c r="N144" s="153">
        <f>'gibanje pridelkov'!C62</f>
        <v>0</v>
      </c>
      <c r="O144" s="419">
        <f>'gibanje pridelkov'!F62</f>
        <v>0</v>
      </c>
      <c r="P144" s="420"/>
      <c r="Q144" s="421"/>
    </row>
    <row r="145" spans="2:17" ht="13.5" thickBot="1" x14ac:dyDescent="0.25">
      <c r="B145" s="396">
        <v>35</v>
      </c>
      <c r="C145" s="137"/>
      <c r="D145" s="138"/>
      <c r="E145" s="139"/>
      <c r="F145" s="139"/>
      <c r="G145" s="139"/>
      <c r="H145" s="9"/>
      <c r="I145" s="9"/>
      <c r="J145" s="140"/>
      <c r="K145" s="15"/>
      <c r="L145" s="158">
        <f>'gibanje pridelkov'!A63</f>
        <v>15</v>
      </c>
      <c r="M145" s="159">
        <f>'gibanje pridelkov'!B63</f>
        <v>0</v>
      </c>
      <c r="N145" s="159">
        <f>'gibanje pridelkov'!C63</f>
        <v>0</v>
      </c>
      <c r="O145" s="433">
        <f>'gibanje pridelkov'!F63</f>
        <v>0</v>
      </c>
      <c r="P145" s="434"/>
      <c r="Q145" s="435"/>
    </row>
    <row r="146" spans="2:17" x14ac:dyDescent="0.2">
      <c r="B146" s="396">
        <v>36</v>
      </c>
      <c r="C146" s="137"/>
      <c r="D146" s="138"/>
      <c r="E146" s="139"/>
      <c r="F146" s="139"/>
      <c r="G146" s="139"/>
      <c r="H146" s="9"/>
      <c r="I146" s="9"/>
      <c r="J146" s="140"/>
      <c r="K146" s="15"/>
      <c r="L146" s="166"/>
      <c r="M146" s="153"/>
      <c r="N146" s="153"/>
      <c r="O146" s="360"/>
      <c r="P146" s="361"/>
      <c r="Q146" s="361"/>
    </row>
    <row r="147" spans="2:17" x14ac:dyDescent="0.2">
      <c r="B147" s="396">
        <v>37</v>
      </c>
      <c r="C147" s="137"/>
      <c r="D147" s="138"/>
      <c r="E147" s="139"/>
      <c r="F147" s="139"/>
      <c r="G147" s="139"/>
      <c r="H147" s="9"/>
      <c r="I147" s="9"/>
      <c r="J147" s="140"/>
      <c r="K147" s="15"/>
      <c r="L147" s="166"/>
      <c r="M147" s="153"/>
      <c r="N147" s="153"/>
      <c r="O147" s="360"/>
      <c r="P147" s="361"/>
      <c r="Q147" s="361"/>
    </row>
    <row r="148" spans="2:17" x14ac:dyDescent="0.2">
      <c r="B148" s="396">
        <v>38</v>
      </c>
      <c r="C148" s="137"/>
      <c r="D148" s="138"/>
      <c r="E148" s="139"/>
      <c r="F148" s="139"/>
      <c r="G148" s="139"/>
      <c r="H148" s="9"/>
      <c r="I148" s="9"/>
      <c r="J148" s="140"/>
      <c r="K148" s="15"/>
      <c r="L148" s="166"/>
      <c r="M148" s="153"/>
      <c r="N148" s="153"/>
      <c r="O148" s="360"/>
      <c r="P148" s="361"/>
      <c r="Q148" s="361"/>
    </row>
    <row r="149" spans="2:17" x14ac:dyDescent="0.2">
      <c r="B149" s="396">
        <v>39</v>
      </c>
      <c r="C149" s="137"/>
      <c r="D149" s="138"/>
      <c r="E149" s="139"/>
      <c r="F149" s="139"/>
      <c r="G149" s="139"/>
      <c r="H149" s="9"/>
      <c r="I149" s="9"/>
      <c r="J149" s="140"/>
      <c r="K149" s="15"/>
      <c r="L149" s="166"/>
      <c r="M149" s="153"/>
      <c r="N149" s="153"/>
      <c r="O149" s="360"/>
      <c r="P149" s="361"/>
      <c r="Q149" s="361"/>
    </row>
    <row r="150" spans="2:17" x14ac:dyDescent="0.2">
      <c r="B150" s="396">
        <v>40</v>
      </c>
      <c r="C150" s="137"/>
      <c r="D150" s="138"/>
      <c r="E150" s="139"/>
      <c r="F150" s="139"/>
      <c r="G150" s="139"/>
      <c r="H150" s="9"/>
      <c r="I150" s="9"/>
      <c r="J150" s="140"/>
      <c r="K150" s="15"/>
      <c r="L150" s="166"/>
      <c r="M150" s="153"/>
      <c r="N150" s="153"/>
      <c r="O150" s="360"/>
      <c r="P150" s="361"/>
      <c r="Q150" s="361"/>
    </row>
    <row r="151" spans="2:17" x14ac:dyDescent="0.2">
      <c r="B151" s="396">
        <v>41</v>
      </c>
      <c r="C151" s="137"/>
      <c r="D151" s="138"/>
      <c r="E151" s="139"/>
      <c r="F151" s="139"/>
      <c r="G151" s="139"/>
      <c r="H151" s="9"/>
      <c r="I151" s="9"/>
      <c r="J151" s="140"/>
      <c r="K151" s="15"/>
      <c r="L151" s="166"/>
      <c r="M151" s="153"/>
      <c r="N151" s="153"/>
      <c r="O151" s="360"/>
      <c r="P151" s="361"/>
      <c r="Q151" s="361"/>
    </row>
    <row r="152" spans="2:17" x14ac:dyDescent="0.2">
      <c r="B152" s="396">
        <v>42</v>
      </c>
      <c r="C152" s="137"/>
      <c r="D152" s="138"/>
      <c r="E152" s="139"/>
      <c r="F152" s="139"/>
      <c r="G152" s="139"/>
      <c r="H152" s="9"/>
      <c r="I152" s="9"/>
      <c r="J152" s="140"/>
      <c r="K152" s="15"/>
      <c r="L152" s="166"/>
      <c r="M152" s="153"/>
      <c r="N152" s="153"/>
      <c r="O152" s="360"/>
      <c r="P152" s="361"/>
      <c r="Q152" s="361"/>
    </row>
    <row r="153" spans="2:17" x14ac:dyDescent="0.2">
      <c r="B153" s="396">
        <v>43</v>
      </c>
      <c r="C153" s="137"/>
      <c r="D153" s="138"/>
      <c r="E153" s="139"/>
      <c r="F153" s="139"/>
      <c r="G153" s="139"/>
      <c r="H153" s="9"/>
      <c r="I153" s="9"/>
      <c r="J153" s="140"/>
      <c r="K153" s="15"/>
      <c r="L153" s="166"/>
      <c r="M153" s="153"/>
      <c r="N153" s="153"/>
      <c r="O153" s="360"/>
      <c r="P153" s="361"/>
      <c r="Q153" s="361"/>
    </row>
    <row r="154" spans="2:17" x14ac:dyDescent="0.2">
      <c r="B154" s="396">
        <v>44</v>
      </c>
      <c r="C154" s="137"/>
      <c r="D154" s="138"/>
      <c r="E154" s="139"/>
      <c r="F154" s="139"/>
      <c r="G154" s="139"/>
      <c r="H154" s="9"/>
      <c r="I154" s="9"/>
      <c r="J154" s="140"/>
      <c r="K154" s="15"/>
      <c r="L154" s="166"/>
      <c r="M154" s="153"/>
      <c r="N154" s="153"/>
      <c r="O154" s="360"/>
      <c r="P154" s="361"/>
      <c r="Q154" s="361"/>
    </row>
    <row r="155" spans="2:17" x14ac:dyDescent="0.2">
      <c r="B155" s="396">
        <v>45</v>
      </c>
      <c r="C155" s="137"/>
      <c r="D155" s="138"/>
      <c r="E155" s="139"/>
      <c r="F155" s="139"/>
      <c r="G155" s="139"/>
      <c r="H155" s="9"/>
      <c r="I155" s="9"/>
      <c r="J155" s="140"/>
      <c r="K155" s="15"/>
      <c r="L155" s="166"/>
      <c r="M155" s="153"/>
      <c r="N155" s="153"/>
      <c r="O155" s="360"/>
      <c r="P155" s="361"/>
      <c r="Q155" s="361"/>
    </row>
    <row r="156" spans="2:17" ht="13.5" thickBot="1" x14ac:dyDescent="0.25">
      <c r="B156" s="386" t="s">
        <v>35</v>
      </c>
      <c r="C156" s="393"/>
      <c r="D156" s="394"/>
      <c r="E156" s="397"/>
      <c r="F156" s="397"/>
      <c r="G156" s="397"/>
      <c r="H156" s="398">
        <f>SUM(H111:H155)</f>
        <v>0</v>
      </c>
      <c r="I156" s="398">
        <f>SUM(I111:I155)</f>
        <v>0</v>
      </c>
      <c r="J156" s="399"/>
      <c r="K156" s="15"/>
    </row>
    <row r="157" spans="2:17" s="339" customFormat="1" ht="13.5" thickBot="1" x14ac:dyDescent="0.25">
      <c r="B157" s="386" t="s">
        <v>6</v>
      </c>
      <c r="C157" s="395" t="s">
        <v>53</v>
      </c>
      <c r="D157" s="394"/>
      <c r="E157" s="397"/>
      <c r="F157" s="397"/>
      <c r="G157" s="397"/>
      <c r="H157" s="398"/>
      <c r="I157" s="398"/>
      <c r="J157" s="399"/>
      <c r="L157" s="422" t="s">
        <v>78</v>
      </c>
      <c r="M157" s="423"/>
      <c r="N157" s="423"/>
      <c r="O157" s="423"/>
      <c r="P157" s="423"/>
      <c r="Q157" s="424"/>
    </row>
    <row r="158" spans="2:17" ht="12.75" customHeight="1" x14ac:dyDescent="0.2">
      <c r="B158" s="396">
        <v>1</v>
      </c>
      <c r="C158" s="137" t="s">
        <v>206</v>
      </c>
      <c r="D158" s="340" t="s">
        <v>197</v>
      </c>
      <c r="E158" s="13">
        <v>9.5</v>
      </c>
      <c r="F158" s="13"/>
      <c r="G158" s="13"/>
      <c r="H158" s="10"/>
      <c r="I158" s="10"/>
      <c r="J158" s="136"/>
      <c r="K158" s="15"/>
      <c r="L158" s="436" t="s">
        <v>6</v>
      </c>
      <c r="M158" s="438" t="s">
        <v>46</v>
      </c>
      <c r="N158" s="438" t="s">
        <v>74</v>
      </c>
      <c r="O158" s="440" t="s">
        <v>77</v>
      </c>
      <c r="P158" s="442" t="s">
        <v>75</v>
      </c>
      <c r="Q158" s="428" t="s">
        <v>76</v>
      </c>
    </row>
    <row r="159" spans="2:17" x14ac:dyDescent="0.2">
      <c r="B159" s="396">
        <v>2</v>
      </c>
      <c r="C159" s="137" t="s">
        <v>206</v>
      </c>
      <c r="D159" s="340" t="s">
        <v>211</v>
      </c>
      <c r="E159" s="13">
        <v>9.5</v>
      </c>
      <c r="F159" s="13"/>
      <c r="G159" s="13"/>
      <c r="H159" s="10"/>
      <c r="I159" s="10"/>
      <c r="J159" s="136"/>
      <c r="K159" s="15"/>
      <c r="L159" s="437"/>
      <c r="M159" s="439"/>
      <c r="N159" s="439"/>
      <c r="O159" s="441"/>
      <c r="P159" s="443"/>
      <c r="Q159" s="429"/>
    </row>
    <row r="160" spans="2:17" x14ac:dyDescent="0.2">
      <c r="B160" s="396">
        <v>3</v>
      </c>
      <c r="C160" s="137" t="s">
        <v>206</v>
      </c>
      <c r="D160" s="5" t="s">
        <v>198</v>
      </c>
      <c r="E160" s="13">
        <v>22</v>
      </c>
      <c r="F160" s="13"/>
      <c r="G160" s="13"/>
      <c r="H160" s="10"/>
      <c r="I160" s="10"/>
      <c r="J160" s="136"/>
      <c r="K160" s="15"/>
      <c r="L160" s="152">
        <f>'gibanje živine'!A79</f>
        <v>1</v>
      </c>
      <c r="M160" s="167">
        <f>'gibanje živine'!B79</f>
        <v>0</v>
      </c>
      <c r="N160" s="167">
        <f>'gibanje živine'!C79</f>
        <v>0</v>
      </c>
      <c r="O160" s="168">
        <f>'gibanje živine'!E79</f>
        <v>0</v>
      </c>
      <c r="P160" s="169">
        <f>'gibanje živine'!H79</f>
        <v>0</v>
      </c>
      <c r="Q160" s="170">
        <f>'gibanje živine'!I79</f>
        <v>0</v>
      </c>
    </row>
    <row r="161" spans="2:17" x14ac:dyDescent="0.2">
      <c r="B161" s="396">
        <v>4</v>
      </c>
      <c r="C161" s="137"/>
      <c r="D161" s="5"/>
      <c r="E161" s="13"/>
      <c r="F161" s="13"/>
      <c r="G161" s="13"/>
      <c r="H161" s="10"/>
      <c r="I161" s="10"/>
      <c r="J161" s="136"/>
      <c r="K161" s="15"/>
      <c r="L161" s="157">
        <f>'gibanje živine'!A80</f>
        <v>2</v>
      </c>
      <c r="M161" s="153">
        <f>'gibanje živine'!B80</f>
        <v>0</v>
      </c>
      <c r="N161" s="153">
        <f>'gibanje živine'!C80</f>
        <v>0</v>
      </c>
      <c r="O161" s="154">
        <f>'gibanje živine'!E80</f>
        <v>0</v>
      </c>
      <c r="P161" s="155">
        <f>'gibanje živine'!H80</f>
        <v>0</v>
      </c>
      <c r="Q161" s="156">
        <f>'gibanje živine'!I80</f>
        <v>0</v>
      </c>
    </row>
    <row r="162" spans="2:17" x14ac:dyDescent="0.2">
      <c r="B162" s="396">
        <v>5</v>
      </c>
      <c r="C162" s="137"/>
      <c r="D162" s="5"/>
      <c r="E162" s="13"/>
      <c r="F162" s="13"/>
      <c r="G162" s="13"/>
      <c r="H162" s="10"/>
      <c r="I162" s="10"/>
      <c r="J162" s="136"/>
      <c r="K162" s="15"/>
      <c r="L162" s="157">
        <f>'gibanje živine'!A81</f>
        <v>3</v>
      </c>
      <c r="M162" s="153">
        <f>'gibanje živine'!B81</f>
        <v>0</v>
      </c>
      <c r="N162" s="153">
        <f>'gibanje živine'!C81</f>
        <v>0</v>
      </c>
      <c r="O162" s="154">
        <f>'gibanje živine'!E81</f>
        <v>0</v>
      </c>
      <c r="P162" s="155">
        <f>'gibanje živine'!H81</f>
        <v>0</v>
      </c>
      <c r="Q162" s="156">
        <f>'gibanje živine'!I81</f>
        <v>0</v>
      </c>
    </row>
    <row r="163" spans="2:17" x14ac:dyDescent="0.2">
      <c r="B163" s="396">
        <v>6</v>
      </c>
      <c r="C163" s="137"/>
      <c r="D163" s="5"/>
      <c r="E163" s="13"/>
      <c r="F163" s="13"/>
      <c r="G163" s="13"/>
      <c r="H163" s="10"/>
      <c r="I163" s="10"/>
      <c r="J163" s="136"/>
      <c r="K163" s="15"/>
      <c r="L163" s="157">
        <f>'gibanje živine'!A82</f>
        <v>4</v>
      </c>
      <c r="M163" s="153">
        <f>'gibanje živine'!B82</f>
        <v>0</v>
      </c>
      <c r="N163" s="153">
        <f>'gibanje živine'!C82</f>
        <v>0</v>
      </c>
      <c r="O163" s="154">
        <f>'gibanje živine'!E82</f>
        <v>0</v>
      </c>
      <c r="P163" s="155">
        <f>'gibanje živine'!H82</f>
        <v>0</v>
      </c>
      <c r="Q163" s="156">
        <f>'gibanje živine'!I82</f>
        <v>0</v>
      </c>
    </row>
    <row r="164" spans="2:17" x14ac:dyDescent="0.2">
      <c r="B164" s="396">
        <v>7</v>
      </c>
      <c r="C164" s="137"/>
      <c r="D164" s="5"/>
      <c r="E164" s="13"/>
      <c r="F164" s="13"/>
      <c r="G164" s="13"/>
      <c r="H164" s="10"/>
      <c r="I164" s="10"/>
      <c r="J164" s="136"/>
      <c r="K164" s="15"/>
      <c r="L164" s="157">
        <f>'gibanje živine'!A83</f>
        <v>5</v>
      </c>
      <c r="M164" s="153">
        <f>'gibanje živine'!B83</f>
        <v>0</v>
      </c>
      <c r="N164" s="153">
        <f>'gibanje živine'!C83</f>
        <v>0</v>
      </c>
      <c r="O164" s="154">
        <f>'gibanje živine'!E83</f>
        <v>0</v>
      </c>
      <c r="P164" s="155">
        <f>'gibanje živine'!H83</f>
        <v>0</v>
      </c>
      <c r="Q164" s="156">
        <f>'gibanje živine'!I83</f>
        <v>0</v>
      </c>
    </row>
    <row r="165" spans="2:17" x14ac:dyDescent="0.2">
      <c r="B165" s="396">
        <v>8</v>
      </c>
      <c r="C165" s="137"/>
      <c r="D165" s="5"/>
      <c r="E165" s="13"/>
      <c r="F165" s="13"/>
      <c r="G165" s="13"/>
      <c r="H165" s="10"/>
      <c r="I165" s="10"/>
      <c r="J165" s="136"/>
      <c r="K165" s="15"/>
      <c r="L165" s="157">
        <f>'gibanje živine'!A84</f>
        <v>6</v>
      </c>
      <c r="M165" s="153">
        <f>'gibanje živine'!B84</f>
        <v>0</v>
      </c>
      <c r="N165" s="153">
        <f>'gibanje živine'!C84</f>
        <v>0</v>
      </c>
      <c r="O165" s="154">
        <f>'gibanje živine'!E84</f>
        <v>0</v>
      </c>
      <c r="P165" s="155">
        <f>'gibanje živine'!H84</f>
        <v>0</v>
      </c>
      <c r="Q165" s="156">
        <f>'gibanje živine'!I84</f>
        <v>0</v>
      </c>
    </row>
    <row r="166" spans="2:17" x14ac:dyDescent="0.2">
      <c r="B166" s="396">
        <v>9</v>
      </c>
      <c r="C166" s="137"/>
      <c r="D166" s="5"/>
      <c r="E166" s="13"/>
      <c r="F166" s="13"/>
      <c r="G166" s="13"/>
      <c r="H166" s="10"/>
      <c r="I166" s="10"/>
      <c r="J166" s="136"/>
      <c r="K166" s="15"/>
      <c r="L166" s="157">
        <f>'gibanje živine'!A85</f>
        <v>7</v>
      </c>
      <c r="M166" s="153">
        <f>'gibanje živine'!B85</f>
        <v>0</v>
      </c>
      <c r="N166" s="153">
        <f>'gibanje živine'!C85</f>
        <v>0</v>
      </c>
      <c r="O166" s="154">
        <f>'gibanje živine'!E85</f>
        <v>0</v>
      </c>
      <c r="P166" s="155">
        <f>'gibanje živine'!H85</f>
        <v>0</v>
      </c>
      <c r="Q166" s="156">
        <f>'gibanje živine'!I85</f>
        <v>0</v>
      </c>
    </row>
    <row r="167" spans="2:17" x14ac:dyDescent="0.2">
      <c r="B167" s="396">
        <v>10</v>
      </c>
      <c r="C167" s="137"/>
      <c r="D167" s="5"/>
      <c r="E167" s="13"/>
      <c r="F167" s="13"/>
      <c r="G167" s="13"/>
      <c r="H167" s="10"/>
      <c r="I167" s="10"/>
      <c r="J167" s="136"/>
      <c r="K167" s="15"/>
      <c r="L167" s="157">
        <f>'gibanje živine'!A86</f>
        <v>8</v>
      </c>
      <c r="M167" s="153">
        <f>'gibanje živine'!B86</f>
        <v>0</v>
      </c>
      <c r="N167" s="153">
        <f>'gibanje živine'!C86</f>
        <v>0</v>
      </c>
      <c r="O167" s="154">
        <f>'gibanje živine'!E86</f>
        <v>0</v>
      </c>
      <c r="P167" s="155">
        <f>'gibanje živine'!H86</f>
        <v>0</v>
      </c>
      <c r="Q167" s="156">
        <f>'gibanje živine'!I86</f>
        <v>0</v>
      </c>
    </row>
    <row r="168" spans="2:17" x14ac:dyDescent="0.2">
      <c r="B168" s="396">
        <v>11</v>
      </c>
      <c r="C168" s="137"/>
      <c r="D168" s="5"/>
      <c r="E168" s="13"/>
      <c r="F168" s="13"/>
      <c r="G168" s="13"/>
      <c r="H168" s="10"/>
      <c r="I168" s="10"/>
      <c r="J168" s="136"/>
      <c r="K168" s="15"/>
      <c r="L168" s="157">
        <f>'gibanje živine'!A87</f>
        <v>9</v>
      </c>
      <c r="M168" s="153">
        <f>'gibanje živine'!B87</f>
        <v>0</v>
      </c>
      <c r="N168" s="153">
        <f>'gibanje živine'!C87</f>
        <v>0</v>
      </c>
      <c r="O168" s="154">
        <f>'gibanje živine'!E87</f>
        <v>0</v>
      </c>
      <c r="P168" s="155">
        <f>'gibanje živine'!H87</f>
        <v>0</v>
      </c>
      <c r="Q168" s="156">
        <f>'gibanje živine'!I87</f>
        <v>0</v>
      </c>
    </row>
    <row r="169" spans="2:17" x14ac:dyDescent="0.2">
      <c r="B169" s="396">
        <v>12</v>
      </c>
      <c r="C169" s="137"/>
      <c r="D169" s="5"/>
      <c r="E169" s="13"/>
      <c r="F169" s="13"/>
      <c r="G169" s="13"/>
      <c r="H169" s="10"/>
      <c r="I169" s="10"/>
      <c r="J169" s="136"/>
      <c r="K169" s="15"/>
      <c r="L169" s="157">
        <f>'gibanje živine'!A88</f>
        <v>10</v>
      </c>
      <c r="M169" s="153">
        <f>'gibanje živine'!B88</f>
        <v>0</v>
      </c>
      <c r="N169" s="153">
        <f>'gibanje živine'!C88</f>
        <v>0</v>
      </c>
      <c r="O169" s="154">
        <f>'gibanje živine'!E88</f>
        <v>0</v>
      </c>
      <c r="P169" s="155">
        <f>'gibanje živine'!H88</f>
        <v>0</v>
      </c>
      <c r="Q169" s="156">
        <f>'gibanje živine'!I88</f>
        <v>0</v>
      </c>
    </row>
    <row r="170" spans="2:17" x14ac:dyDescent="0.2">
      <c r="B170" s="396">
        <v>13</v>
      </c>
      <c r="C170" s="137"/>
      <c r="D170" s="5"/>
      <c r="E170" s="13"/>
      <c r="F170" s="13"/>
      <c r="G170" s="13"/>
      <c r="H170" s="10"/>
      <c r="I170" s="10"/>
      <c r="J170" s="136"/>
      <c r="K170" s="15"/>
      <c r="L170" s="157">
        <f>'gibanje živine'!A89</f>
        <v>11</v>
      </c>
      <c r="M170" s="153">
        <f>'gibanje živine'!B89</f>
        <v>0</v>
      </c>
      <c r="N170" s="153">
        <f>'gibanje živine'!C89</f>
        <v>0</v>
      </c>
      <c r="O170" s="154">
        <f>'gibanje živine'!E89</f>
        <v>0</v>
      </c>
      <c r="P170" s="155">
        <f>'gibanje živine'!H89</f>
        <v>0</v>
      </c>
      <c r="Q170" s="156">
        <f>'gibanje živine'!I89</f>
        <v>0</v>
      </c>
    </row>
    <row r="171" spans="2:17" x14ac:dyDescent="0.2">
      <c r="B171" s="396">
        <v>14</v>
      </c>
      <c r="C171" s="137"/>
      <c r="D171" s="5"/>
      <c r="E171" s="13"/>
      <c r="F171" s="13"/>
      <c r="G171" s="13"/>
      <c r="H171" s="10"/>
      <c r="I171" s="10"/>
      <c r="J171" s="136"/>
      <c r="K171" s="15"/>
      <c r="L171" s="157">
        <f>'gibanje živine'!A90</f>
        <v>12</v>
      </c>
      <c r="M171" s="153">
        <f>'gibanje živine'!B90</f>
        <v>0</v>
      </c>
      <c r="N171" s="153">
        <f>'gibanje živine'!C90</f>
        <v>0</v>
      </c>
      <c r="O171" s="154">
        <f>'gibanje živine'!E90</f>
        <v>0</v>
      </c>
      <c r="P171" s="155">
        <f>'gibanje živine'!H90</f>
        <v>0</v>
      </c>
      <c r="Q171" s="156">
        <f>'gibanje živine'!I90</f>
        <v>0</v>
      </c>
    </row>
    <row r="172" spans="2:17" x14ac:dyDescent="0.2">
      <c r="B172" s="396">
        <v>15</v>
      </c>
      <c r="C172" s="137"/>
      <c r="D172" s="5"/>
      <c r="E172" s="13"/>
      <c r="F172" s="13"/>
      <c r="G172" s="13"/>
      <c r="H172" s="10"/>
      <c r="I172" s="10"/>
      <c r="J172" s="136"/>
      <c r="K172" s="15"/>
      <c r="L172" s="157">
        <f>'gibanje živine'!A91</f>
        <v>13</v>
      </c>
      <c r="M172" s="153">
        <f>'gibanje živine'!B91</f>
        <v>0</v>
      </c>
      <c r="N172" s="153">
        <f>'gibanje živine'!C91</f>
        <v>0</v>
      </c>
      <c r="O172" s="154">
        <f>'gibanje živine'!E91</f>
        <v>0</v>
      </c>
      <c r="P172" s="155">
        <f>'gibanje živine'!H91</f>
        <v>0</v>
      </c>
      <c r="Q172" s="156">
        <f>'gibanje živine'!I91</f>
        <v>0</v>
      </c>
    </row>
    <row r="173" spans="2:17" x14ac:dyDescent="0.2">
      <c r="B173" s="396">
        <v>16</v>
      </c>
      <c r="C173" s="137"/>
      <c r="D173" s="5"/>
      <c r="E173" s="13"/>
      <c r="F173" s="13"/>
      <c r="G173" s="13"/>
      <c r="H173" s="10"/>
      <c r="I173" s="10"/>
      <c r="J173" s="136"/>
      <c r="K173" s="15"/>
      <c r="L173" s="157">
        <f>'gibanje živine'!A92</f>
        <v>14</v>
      </c>
      <c r="M173" s="153">
        <f>'gibanje živine'!B92</f>
        <v>0</v>
      </c>
      <c r="N173" s="153">
        <f>'gibanje živine'!C92</f>
        <v>0</v>
      </c>
      <c r="O173" s="154">
        <f>'gibanje živine'!E92</f>
        <v>0</v>
      </c>
      <c r="P173" s="155">
        <f>'gibanje živine'!H92</f>
        <v>0</v>
      </c>
      <c r="Q173" s="156">
        <f>'gibanje živine'!I92</f>
        <v>0</v>
      </c>
    </row>
    <row r="174" spans="2:17" ht="13.5" thickBot="1" x14ac:dyDescent="0.25">
      <c r="B174" s="396">
        <v>17</v>
      </c>
      <c r="C174" s="137"/>
      <c r="D174" s="5"/>
      <c r="E174" s="13"/>
      <c r="F174" s="13"/>
      <c r="G174" s="13"/>
      <c r="H174" s="10"/>
      <c r="I174" s="10"/>
      <c r="J174" s="136"/>
      <c r="K174" s="15"/>
      <c r="L174" s="158">
        <f>'gibanje živine'!A93</f>
        <v>15</v>
      </c>
      <c r="M174" s="159">
        <f>'gibanje živine'!B93</f>
        <v>0</v>
      </c>
      <c r="N174" s="159">
        <f>'gibanje živine'!C93</f>
        <v>0</v>
      </c>
      <c r="O174" s="160">
        <f>'gibanje živine'!E93</f>
        <v>0</v>
      </c>
      <c r="P174" s="161">
        <f>'gibanje živine'!H93</f>
        <v>0</v>
      </c>
      <c r="Q174" s="162">
        <f>'gibanje živine'!I93</f>
        <v>0</v>
      </c>
    </row>
    <row r="175" spans="2:17" ht="13.5" thickBot="1" x14ac:dyDescent="0.25">
      <c r="B175" s="396">
        <v>18</v>
      </c>
      <c r="C175" s="137"/>
      <c r="D175" s="5"/>
      <c r="E175" s="13"/>
      <c r="F175" s="13"/>
      <c r="G175" s="13"/>
      <c r="H175" s="10"/>
      <c r="I175" s="10"/>
      <c r="J175" s="136"/>
      <c r="K175" s="15"/>
    </row>
    <row r="176" spans="2:17" ht="13.5" thickBot="1" x14ac:dyDescent="0.25">
      <c r="B176" s="396">
        <v>19</v>
      </c>
      <c r="C176" s="137"/>
      <c r="D176" s="138"/>
      <c r="E176" s="139"/>
      <c r="F176" s="139"/>
      <c r="G176" s="139"/>
      <c r="H176" s="9"/>
      <c r="I176" s="9"/>
      <c r="J176" s="140"/>
      <c r="K176" s="15"/>
      <c r="L176" s="430" t="s">
        <v>79</v>
      </c>
      <c r="M176" s="431"/>
      <c r="N176" s="431"/>
      <c r="O176" s="431"/>
      <c r="P176" s="431"/>
      <c r="Q176" s="432"/>
    </row>
    <row r="177" spans="2:17" ht="12.75" customHeight="1" x14ac:dyDescent="0.2">
      <c r="B177" s="396">
        <v>20</v>
      </c>
      <c r="C177" s="137"/>
      <c r="D177" s="138"/>
      <c r="E177" s="139"/>
      <c r="F177" s="139"/>
      <c r="G177" s="139"/>
      <c r="H177" s="9"/>
      <c r="I177" s="9"/>
      <c r="J177" s="140"/>
      <c r="K177" s="15"/>
      <c r="L177" s="171" t="s">
        <v>6</v>
      </c>
      <c r="M177" s="172" t="s">
        <v>80</v>
      </c>
      <c r="N177" s="172" t="s">
        <v>1</v>
      </c>
      <c r="O177" s="447" t="s">
        <v>81</v>
      </c>
      <c r="P177" s="448"/>
      <c r="Q177" s="449"/>
    </row>
    <row r="178" spans="2:17" x14ac:dyDescent="0.2">
      <c r="B178" s="396">
        <v>21</v>
      </c>
      <c r="C178" s="137"/>
      <c r="D178" s="138"/>
      <c r="E178" s="139"/>
      <c r="F178" s="139"/>
      <c r="G178" s="139"/>
      <c r="H178" s="9"/>
      <c r="I178" s="9"/>
      <c r="J178" s="140"/>
      <c r="K178" s="15"/>
      <c r="L178" s="152">
        <f>'gibanje pridelkov'!A70</f>
        <v>1</v>
      </c>
      <c r="M178" s="167">
        <f>'gibanje pridelkov'!B70</f>
        <v>0</v>
      </c>
      <c r="N178" s="167">
        <f>'gibanje pridelkov'!C70</f>
        <v>0</v>
      </c>
      <c r="O178" s="444">
        <f>'gibanje pridelkov'!F70</f>
        <v>0</v>
      </c>
      <c r="P178" s="445"/>
      <c r="Q178" s="446"/>
    </row>
    <row r="179" spans="2:17" x14ac:dyDescent="0.2">
      <c r="B179" s="396">
        <v>22</v>
      </c>
      <c r="C179" s="137"/>
      <c r="D179" s="138"/>
      <c r="E179" s="139"/>
      <c r="F179" s="139"/>
      <c r="G179" s="139"/>
      <c r="H179" s="9"/>
      <c r="I179" s="9"/>
      <c r="J179" s="140"/>
      <c r="K179" s="15"/>
      <c r="L179" s="157">
        <f>'gibanje pridelkov'!A71</f>
        <v>2</v>
      </c>
      <c r="M179" s="153">
        <f>'gibanje pridelkov'!B71</f>
        <v>0</v>
      </c>
      <c r="N179" s="153">
        <f>'gibanje pridelkov'!C71</f>
        <v>0</v>
      </c>
      <c r="O179" s="419">
        <f>'gibanje pridelkov'!F71</f>
        <v>0</v>
      </c>
      <c r="P179" s="420"/>
      <c r="Q179" s="421"/>
    </row>
    <row r="180" spans="2:17" x14ac:dyDescent="0.2">
      <c r="B180" s="396">
        <v>23</v>
      </c>
      <c r="C180" s="137"/>
      <c r="D180" s="138"/>
      <c r="E180" s="139"/>
      <c r="F180" s="139"/>
      <c r="G180" s="139"/>
      <c r="H180" s="141"/>
      <c r="I180" s="141"/>
      <c r="J180" s="140"/>
      <c r="K180" s="15"/>
      <c r="L180" s="157">
        <f>'gibanje pridelkov'!A72</f>
        <v>3</v>
      </c>
      <c r="M180" s="153">
        <f>'gibanje pridelkov'!B72</f>
        <v>0</v>
      </c>
      <c r="N180" s="153">
        <f>'gibanje pridelkov'!C72</f>
        <v>0</v>
      </c>
      <c r="O180" s="419">
        <f>'gibanje pridelkov'!F72</f>
        <v>0</v>
      </c>
      <c r="P180" s="420"/>
      <c r="Q180" s="421"/>
    </row>
    <row r="181" spans="2:17" x14ac:dyDescent="0.2">
      <c r="B181" s="396">
        <v>24</v>
      </c>
      <c r="C181" s="137"/>
      <c r="D181" s="138"/>
      <c r="E181" s="139"/>
      <c r="F181" s="139"/>
      <c r="G181" s="139"/>
      <c r="H181" s="9"/>
      <c r="I181" s="9"/>
      <c r="J181" s="140"/>
      <c r="L181" s="157">
        <f>'gibanje pridelkov'!A73</f>
        <v>4</v>
      </c>
      <c r="M181" s="153">
        <f>'gibanje pridelkov'!B73</f>
        <v>0</v>
      </c>
      <c r="N181" s="153">
        <f>'gibanje pridelkov'!C73</f>
        <v>0</v>
      </c>
      <c r="O181" s="419">
        <f>'gibanje pridelkov'!F73</f>
        <v>0</v>
      </c>
      <c r="P181" s="420"/>
      <c r="Q181" s="421"/>
    </row>
    <row r="182" spans="2:17" x14ac:dyDescent="0.2">
      <c r="B182" s="396">
        <v>25</v>
      </c>
      <c r="C182" s="137"/>
      <c r="D182" s="5"/>
      <c r="E182" s="13"/>
      <c r="F182" s="13"/>
      <c r="G182" s="13"/>
      <c r="H182" s="10"/>
      <c r="I182" s="10"/>
      <c r="J182" s="136"/>
      <c r="L182" s="157">
        <f>'gibanje pridelkov'!A74</f>
        <v>5</v>
      </c>
      <c r="M182" s="153">
        <f>'gibanje pridelkov'!B74</f>
        <v>0</v>
      </c>
      <c r="N182" s="153">
        <f>'gibanje pridelkov'!C74</f>
        <v>0</v>
      </c>
      <c r="O182" s="419">
        <f>'gibanje pridelkov'!F74</f>
        <v>0</v>
      </c>
      <c r="P182" s="420"/>
      <c r="Q182" s="421"/>
    </row>
    <row r="183" spans="2:17" x14ac:dyDescent="0.2">
      <c r="B183" s="396">
        <v>26</v>
      </c>
      <c r="C183" s="137"/>
      <c r="D183" s="5"/>
      <c r="E183" s="13"/>
      <c r="F183" s="13"/>
      <c r="G183" s="13"/>
      <c r="H183" s="10"/>
      <c r="I183" s="10"/>
      <c r="J183" s="136"/>
      <c r="L183" s="157">
        <f>'gibanje pridelkov'!A75</f>
        <v>6</v>
      </c>
      <c r="M183" s="153">
        <f>'gibanje pridelkov'!B75</f>
        <v>0</v>
      </c>
      <c r="N183" s="153">
        <f>'gibanje pridelkov'!C75</f>
        <v>0</v>
      </c>
      <c r="O183" s="419">
        <f>'gibanje pridelkov'!F75</f>
        <v>0</v>
      </c>
      <c r="P183" s="420"/>
      <c r="Q183" s="421"/>
    </row>
    <row r="184" spans="2:17" x14ac:dyDescent="0.2">
      <c r="B184" s="396">
        <v>27</v>
      </c>
      <c r="C184" s="137"/>
      <c r="D184" s="5"/>
      <c r="E184" s="13"/>
      <c r="F184" s="13"/>
      <c r="G184" s="13"/>
      <c r="H184" s="10"/>
      <c r="I184" s="10"/>
      <c r="J184" s="136"/>
      <c r="L184" s="157">
        <f>'gibanje pridelkov'!A76</f>
        <v>7</v>
      </c>
      <c r="M184" s="153">
        <f>'gibanje pridelkov'!B76</f>
        <v>0</v>
      </c>
      <c r="N184" s="153">
        <f>'gibanje pridelkov'!C76</f>
        <v>0</v>
      </c>
      <c r="O184" s="419">
        <f>'gibanje pridelkov'!F76</f>
        <v>0</v>
      </c>
      <c r="P184" s="420"/>
      <c r="Q184" s="421"/>
    </row>
    <row r="185" spans="2:17" x14ac:dyDescent="0.2">
      <c r="B185" s="396">
        <v>28</v>
      </c>
      <c r="C185" s="137"/>
      <c r="D185" s="5"/>
      <c r="E185" s="13"/>
      <c r="F185" s="13"/>
      <c r="G185" s="13"/>
      <c r="H185" s="10"/>
      <c r="I185" s="10"/>
      <c r="J185" s="136"/>
      <c r="L185" s="157">
        <f>'gibanje pridelkov'!A77</f>
        <v>8</v>
      </c>
      <c r="M185" s="153">
        <f>'gibanje pridelkov'!B77</f>
        <v>0</v>
      </c>
      <c r="N185" s="153">
        <f>'gibanje pridelkov'!C77</f>
        <v>0</v>
      </c>
      <c r="O185" s="419">
        <f>'gibanje pridelkov'!F77</f>
        <v>0</v>
      </c>
      <c r="P185" s="420"/>
      <c r="Q185" s="421"/>
    </row>
    <row r="186" spans="2:17" x14ac:dyDescent="0.2">
      <c r="B186" s="396">
        <v>29</v>
      </c>
      <c r="C186" s="137"/>
      <c r="D186" s="5"/>
      <c r="E186" s="13"/>
      <c r="F186" s="13"/>
      <c r="G186" s="13"/>
      <c r="H186" s="10"/>
      <c r="I186" s="10"/>
      <c r="J186" s="136"/>
      <c r="L186" s="157">
        <f>'gibanje pridelkov'!A78</f>
        <v>9</v>
      </c>
      <c r="M186" s="153">
        <f>'gibanje pridelkov'!B78</f>
        <v>0</v>
      </c>
      <c r="N186" s="153">
        <f>'gibanje pridelkov'!C78</f>
        <v>0</v>
      </c>
      <c r="O186" s="419">
        <f>'gibanje pridelkov'!F78</f>
        <v>0</v>
      </c>
      <c r="P186" s="420"/>
      <c r="Q186" s="421"/>
    </row>
    <row r="187" spans="2:17" x14ac:dyDescent="0.2">
      <c r="B187" s="396">
        <v>30</v>
      </c>
      <c r="C187" s="137"/>
      <c r="D187" s="5"/>
      <c r="E187" s="13"/>
      <c r="F187" s="13"/>
      <c r="G187" s="13"/>
      <c r="H187" s="10"/>
      <c r="I187" s="10"/>
      <c r="J187" s="136"/>
      <c r="L187" s="157">
        <f>'gibanje pridelkov'!A79</f>
        <v>10</v>
      </c>
      <c r="M187" s="153">
        <f>'gibanje pridelkov'!B79</f>
        <v>0</v>
      </c>
      <c r="N187" s="153">
        <f>'gibanje pridelkov'!C79</f>
        <v>0</v>
      </c>
      <c r="O187" s="419">
        <f>'gibanje pridelkov'!F79</f>
        <v>0</v>
      </c>
      <c r="P187" s="420"/>
      <c r="Q187" s="421"/>
    </row>
    <row r="188" spans="2:17" x14ac:dyDescent="0.2">
      <c r="B188" s="396">
        <v>31</v>
      </c>
      <c r="C188" s="137"/>
      <c r="D188" s="5"/>
      <c r="E188" s="13"/>
      <c r="F188" s="13"/>
      <c r="G188" s="13"/>
      <c r="H188" s="10"/>
      <c r="I188" s="10"/>
      <c r="J188" s="136"/>
      <c r="L188" s="157">
        <f>'gibanje pridelkov'!A80</f>
        <v>11</v>
      </c>
      <c r="M188" s="153">
        <f>'gibanje pridelkov'!B80</f>
        <v>0</v>
      </c>
      <c r="N188" s="153">
        <f>'gibanje pridelkov'!C80</f>
        <v>0</v>
      </c>
      <c r="O188" s="419">
        <f>'gibanje pridelkov'!F80</f>
        <v>0</v>
      </c>
      <c r="P188" s="420"/>
      <c r="Q188" s="421"/>
    </row>
    <row r="189" spans="2:17" x14ac:dyDescent="0.2">
      <c r="B189" s="396">
        <v>32</v>
      </c>
      <c r="C189" s="137"/>
      <c r="D189" s="5"/>
      <c r="E189" s="13"/>
      <c r="F189" s="13"/>
      <c r="G189" s="13"/>
      <c r="H189" s="10"/>
      <c r="I189" s="10"/>
      <c r="J189" s="136"/>
      <c r="L189" s="157">
        <f>'gibanje pridelkov'!A81</f>
        <v>12</v>
      </c>
      <c r="M189" s="153">
        <f>'gibanje pridelkov'!B81</f>
        <v>0</v>
      </c>
      <c r="N189" s="153">
        <f>'gibanje pridelkov'!C81</f>
        <v>0</v>
      </c>
      <c r="O189" s="419">
        <f>'gibanje pridelkov'!F81</f>
        <v>0</v>
      </c>
      <c r="P189" s="420"/>
      <c r="Q189" s="421"/>
    </row>
    <row r="190" spans="2:17" x14ac:dyDescent="0.2">
      <c r="B190" s="396">
        <v>33</v>
      </c>
      <c r="C190" s="137"/>
      <c r="D190" s="5"/>
      <c r="E190" s="13"/>
      <c r="F190" s="13"/>
      <c r="G190" s="13"/>
      <c r="H190" s="10"/>
      <c r="I190" s="10"/>
      <c r="J190" s="136"/>
      <c r="L190" s="157">
        <f>'gibanje pridelkov'!A82</f>
        <v>13</v>
      </c>
      <c r="M190" s="153">
        <f>'gibanje pridelkov'!B82</f>
        <v>0</v>
      </c>
      <c r="N190" s="153">
        <f>'gibanje pridelkov'!C82</f>
        <v>0</v>
      </c>
      <c r="O190" s="419">
        <f>'gibanje pridelkov'!F82</f>
        <v>0</v>
      </c>
      <c r="P190" s="420"/>
      <c r="Q190" s="421"/>
    </row>
    <row r="191" spans="2:17" x14ac:dyDescent="0.2">
      <c r="B191" s="396">
        <v>34</v>
      </c>
      <c r="C191" s="137"/>
      <c r="D191" s="5"/>
      <c r="E191" s="13"/>
      <c r="F191" s="13"/>
      <c r="G191" s="13"/>
      <c r="H191" s="10"/>
      <c r="I191" s="10"/>
      <c r="J191" s="136"/>
      <c r="L191" s="157">
        <f>'gibanje pridelkov'!A83</f>
        <v>14</v>
      </c>
      <c r="M191" s="153">
        <f>'gibanje pridelkov'!B83</f>
        <v>0</v>
      </c>
      <c r="N191" s="153">
        <f>'gibanje pridelkov'!C83</f>
        <v>0</v>
      </c>
      <c r="O191" s="419">
        <f>'gibanje pridelkov'!F83</f>
        <v>0</v>
      </c>
      <c r="P191" s="420"/>
      <c r="Q191" s="421"/>
    </row>
    <row r="192" spans="2:17" ht="13.5" thickBot="1" x14ac:dyDescent="0.25">
      <c r="B192" s="396">
        <v>35</v>
      </c>
      <c r="C192" s="137"/>
      <c r="D192" s="5"/>
      <c r="E192" s="13"/>
      <c r="F192" s="13"/>
      <c r="G192" s="13"/>
      <c r="H192" s="10"/>
      <c r="I192" s="10"/>
      <c r="J192" s="136"/>
      <c r="L192" s="158">
        <f>'gibanje pridelkov'!A84</f>
        <v>15</v>
      </c>
      <c r="M192" s="159">
        <f>'gibanje pridelkov'!B84</f>
        <v>0</v>
      </c>
      <c r="N192" s="159">
        <f>'gibanje pridelkov'!C84</f>
        <v>0</v>
      </c>
      <c r="O192" s="433">
        <f>'gibanje pridelkov'!F84</f>
        <v>0</v>
      </c>
      <c r="P192" s="434"/>
      <c r="Q192" s="435"/>
    </row>
    <row r="193" spans="2:17" x14ac:dyDescent="0.2">
      <c r="B193" s="396">
        <v>36</v>
      </c>
      <c r="C193" s="137"/>
      <c r="D193" s="5"/>
      <c r="E193" s="13"/>
      <c r="F193" s="13"/>
      <c r="G193" s="13"/>
      <c r="H193" s="10"/>
      <c r="I193" s="10"/>
      <c r="J193" s="136"/>
      <c r="L193" s="166"/>
      <c r="M193" s="153"/>
      <c r="N193" s="153"/>
      <c r="O193" s="360"/>
      <c r="P193" s="361"/>
      <c r="Q193" s="361"/>
    </row>
    <row r="194" spans="2:17" x14ac:dyDescent="0.2">
      <c r="B194" s="396">
        <v>37</v>
      </c>
      <c r="C194" s="137"/>
      <c r="D194" s="5"/>
      <c r="E194" s="13"/>
      <c r="F194" s="13"/>
      <c r="G194" s="13"/>
      <c r="H194" s="10"/>
      <c r="I194" s="10"/>
      <c r="J194" s="136"/>
      <c r="L194" s="166"/>
      <c r="M194" s="153"/>
      <c r="N194" s="153"/>
      <c r="O194" s="360"/>
      <c r="P194" s="361"/>
      <c r="Q194" s="361"/>
    </row>
    <row r="195" spans="2:17" x14ac:dyDescent="0.2">
      <c r="B195" s="396">
        <v>38</v>
      </c>
      <c r="C195" s="137"/>
      <c r="D195" s="5"/>
      <c r="E195" s="13"/>
      <c r="F195" s="13"/>
      <c r="G195" s="13"/>
      <c r="H195" s="10"/>
      <c r="I195" s="10"/>
      <c r="J195" s="136"/>
      <c r="L195" s="166"/>
      <c r="M195" s="153"/>
      <c r="N195" s="153"/>
      <c r="O195" s="360"/>
      <c r="P195" s="361"/>
      <c r="Q195" s="361"/>
    </row>
    <row r="196" spans="2:17" x14ac:dyDescent="0.2">
      <c r="B196" s="396">
        <v>39</v>
      </c>
      <c r="C196" s="137"/>
      <c r="D196" s="5"/>
      <c r="E196" s="13"/>
      <c r="F196" s="13"/>
      <c r="G196" s="13"/>
      <c r="H196" s="10"/>
      <c r="I196" s="10"/>
      <c r="J196" s="136"/>
      <c r="L196" s="166"/>
      <c r="M196" s="153"/>
      <c r="N196" s="153"/>
      <c r="O196" s="360"/>
      <c r="P196" s="361"/>
      <c r="Q196" s="361"/>
    </row>
    <row r="197" spans="2:17" x14ac:dyDescent="0.2">
      <c r="B197" s="396">
        <v>40</v>
      </c>
      <c r="C197" s="137"/>
      <c r="D197" s="5"/>
      <c r="E197" s="13"/>
      <c r="F197" s="13"/>
      <c r="G197" s="13"/>
      <c r="H197" s="10"/>
      <c r="I197" s="10"/>
      <c r="J197" s="136"/>
      <c r="L197" s="166"/>
      <c r="M197" s="153"/>
      <c r="N197" s="153"/>
      <c r="O197" s="360"/>
      <c r="P197" s="361"/>
      <c r="Q197" s="361"/>
    </row>
    <row r="198" spans="2:17" x14ac:dyDescent="0.2">
      <c r="B198" s="396">
        <v>41</v>
      </c>
      <c r="C198" s="137"/>
      <c r="D198" s="5"/>
      <c r="E198" s="13"/>
      <c r="F198" s="13"/>
      <c r="G198" s="13"/>
      <c r="H198" s="10"/>
      <c r="I198" s="10"/>
      <c r="J198" s="136"/>
      <c r="L198" s="166"/>
      <c r="M198" s="153"/>
      <c r="N198" s="153"/>
      <c r="O198" s="360"/>
      <c r="P198" s="361"/>
      <c r="Q198" s="361"/>
    </row>
    <row r="199" spans="2:17" x14ac:dyDescent="0.2">
      <c r="B199" s="396">
        <v>42</v>
      </c>
      <c r="C199" s="137"/>
      <c r="D199" s="5"/>
      <c r="E199" s="13"/>
      <c r="F199" s="13"/>
      <c r="G199" s="13"/>
      <c r="H199" s="10"/>
      <c r="I199" s="10"/>
      <c r="J199" s="136"/>
      <c r="L199" s="166"/>
      <c r="M199" s="153"/>
      <c r="N199" s="153"/>
      <c r="O199" s="360"/>
      <c r="P199" s="361"/>
      <c r="Q199" s="361"/>
    </row>
    <row r="200" spans="2:17" x14ac:dyDescent="0.2">
      <c r="B200" s="396">
        <v>43</v>
      </c>
      <c r="C200" s="137"/>
      <c r="D200" s="5"/>
      <c r="E200" s="13"/>
      <c r="F200" s="13"/>
      <c r="G200" s="13"/>
      <c r="H200" s="10"/>
      <c r="I200" s="10"/>
      <c r="J200" s="136"/>
      <c r="L200" s="166"/>
      <c r="M200" s="153"/>
      <c r="N200" s="153"/>
      <c r="O200" s="360"/>
      <c r="P200" s="361"/>
      <c r="Q200" s="361"/>
    </row>
    <row r="201" spans="2:17" x14ac:dyDescent="0.2">
      <c r="B201" s="396">
        <v>44</v>
      </c>
      <c r="C201" s="137"/>
      <c r="D201" s="5"/>
      <c r="E201" s="13"/>
      <c r="F201" s="13"/>
      <c r="G201" s="13"/>
      <c r="H201" s="10"/>
      <c r="I201" s="10"/>
      <c r="J201" s="136"/>
      <c r="L201" s="166"/>
      <c r="M201" s="153"/>
      <c r="N201" s="153"/>
      <c r="O201" s="360"/>
      <c r="P201" s="361"/>
      <c r="Q201" s="361"/>
    </row>
    <row r="202" spans="2:17" x14ac:dyDescent="0.2">
      <c r="B202" s="396">
        <v>45</v>
      </c>
      <c r="C202" s="137"/>
      <c r="D202" s="5"/>
      <c r="E202" s="13"/>
      <c r="F202" s="13"/>
      <c r="G202" s="13"/>
      <c r="H202" s="10"/>
      <c r="I202" s="10"/>
      <c r="J202" s="136"/>
      <c r="L202" s="166"/>
      <c r="M202" s="153"/>
      <c r="N202" s="153"/>
      <c r="O202" s="360"/>
      <c r="P202" s="361"/>
      <c r="Q202" s="361"/>
    </row>
    <row r="203" spans="2:17" ht="13.5" thickBot="1" x14ac:dyDescent="0.25">
      <c r="B203" s="386" t="s">
        <v>35</v>
      </c>
      <c r="C203" s="393"/>
      <c r="D203" s="394"/>
      <c r="E203" s="397"/>
      <c r="F203" s="397"/>
      <c r="G203" s="397"/>
      <c r="H203" s="398">
        <f>SUM(H158:H202)</f>
        <v>0</v>
      </c>
      <c r="I203" s="398">
        <f>SUM(I158:I202)</f>
        <v>0</v>
      </c>
      <c r="J203" s="399"/>
    </row>
    <row r="204" spans="2:17" s="339" customFormat="1" ht="13.5" thickBot="1" x14ac:dyDescent="0.25">
      <c r="B204" s="386" t="s">
        <v>6</v>
      </c>
      <c r="C204" s="395" t="s">
        <v>52</v>
      </c>
      <c r="D204" s="394"/>
      <c r="E204" s="397"/>
      <c r="F204" s="397"/>
      <c r="G204" s="397"/>
      <c r="H204" s="398"/>
      <c r="I204" s="398"/>
      <c r="J204" s="399"/>
      <c r="L204" s="422" t="s">
        <v>78</v>
      </c>
      <c r="M204" s="423"/>
      <c r="N204" s="423"/>
      <c r="O204" s="423"/>
      <c r="P204" s="423"/>
      <c r="Q204" s="424"/>
    </row>
    <row r="205" spans="2:17" x14ac:dyDescent="0.2">
      <c r="B205" s="396">
        <v>1</v>
      </c>
      <c r="C205" s="137" t="s">
        <v>207</v>
      </c>
      <c r="D205" s="340" t="s">
        <v>197</v>
      </c>
      <c r="E205" s="13">
        <v>22</v>
      </c>
      <c r="F205" s="13"/>
      <c r="G205" s="13"/>
      <c r="H205" s="10"/>
      <c r="I205" s="10"/>
      <c r="J205" s="136"/>
      <c r="L205" s="436" t="s">
        <v>6</v>
      </c>
      <c r="M205" s="438" t="s">
        <v>46</v>
      </c>
      <c r="N205" s="438" t="s">
        <v>74</v>
      </c>
      <c r="O205" s="440" t="s">
        <v>77</v>
      </c>
      <c r="P205" s="442" t="s">
        <v>75</v>
      </c>
      <c r="Q205" s="428" t="s">
        <v>76</v>
      </c>
    </row>
    <row r="206" spans="2:17" x14ac:dyDescent="0.2">
      <c r="B206" s="396">
        <v>2</v>
      </c>
      <c r="C206" s="137" t="s">
        <v>207</v>
      </c>
      <c r="D206" s="340" t="s">
        <v>211</v>
      </c>
      <c r="E206" s="13">
        <v>9.5</v>
      </c>
      <c r="F206" s="13"/>
      <c r="G206" s="13"/>
      <c r="H206" s="10"/>
      <c r="I206" s="10"/>
      <c r="J206" s="136"/>
      <c r="L206" s="437"/>
      <c r="M206" s="439"/>
      <c r="N206" s="439"/>
      <c r="O206" s="441"/>
      <c r="P206" s="443"/>
      <c r="Q206" s="429"/>
    </row>
    <row r="207" spans="2:17" x14ac:dyDescent="0.2">
      <c r="B207" s="396">
        <v>3</v>
      </c>
      <c r="C207" s="137" t="s">
        <v>207</v>
      </c>
      <c r="D207" s="5" t="s">
        <v>198</v>
      </c>
      <c r="E207" s="13">
        <v>22</v>
      </c>
      <c r="F207" s="13"/>
      <c r="G207" s="13"/>
      <c r="H207" s="10"/>
      <c r="I207" s="10"/>
      <c r="J207" s="136"/>
      <c r="L207" s="152">
        <f>'gibanje živine'!A103</f>
        <v>1</v>
      </c>
      <c r="M207" s="167">
        <f>'gibanje živine'!B103</f>
        <v>0</v>
      </c>
      <c r="N207" s="167">
        <f>'gibanje živine'!C103</f>
        <v>0</v>
      </c>
      <c r="O207" s="168">
        <f>'gibanje živine'!E103</f>
        <v>0</v>
      </c>
      <c r="P207" s="169">
        <f>'gibanje živine'!H103</f>
        <v>0</v>
      </c>
      <c r="Q207" s="170">
        <f>'gibanje živine'!I103</f>
        <v>0</v>
      </c>
    </row>
    <row r="208" spans="2:17" x14ac:dyDescent="0.2">
      <c r="B208" s="396">
        <v>4</v>
      </c>
      <c r="C208" s="137"/>
      <c r="D208" s="5"/>
      <c r="E208" s="13"/>
      <c r="F208" s="13"/>
      <c r="G208" s="13"/>
      <c r="H208" s="10"/>
      <c r="I208" s="10"/>
      <c r="J208" s="136"/>
      <c r="L208" s="157">
        <f>'gibanje živine'!A104</f>
        <v>2</v>
      </c>
      <c r="M208" s="153">
        <f>'gibanje živine'!B104</f>
        <v>0</v>
      </c>
      <c r="N208" s="153">
        <f>'gibanje živine'!C104</f>
        <v>0</v>
      </c>
      <c r="O208" s="154">
        <f>'gibanje živine'!E104</f>
        <v>0</v>
      </c>
      <c r="P208" s="155">
        <f>'gibanje živine'!H104</f>
        <v>0</v>
      </c>
      <c r="Q208" s="156">
        <f>'gibanje živine'!I104</f>
        <v>0</v>
      </c>
    </row>
    <row r="209" spans="2:17" x14ac:dyDescent="0.2">
      <c r="B209" s="396">
        <v>5</v>
      </c>
      <c r="C209" s="137"/>
      <c r="D209" s="5"/>
      <c r="E209" s="13"/>
      <c r="F209" s="13"/>
      <c r="G209" s="13"/>
      <c r="H209" s="10"/>
      <c r="I209" s="10"/>
      <c r="J209" s="136"/>
      <c r="L209" s="157">
        <f>'gibanje živine'!A105</f>
        <v>3</v>
      </c>
      <c r="M209" s="153">
        <f>'gibanje živine'!B105</f>
        <v>0</v>
      </c>
      <c r="N209" s="153">
        <f>'gibanje živine'!C105</f>
        <v>0</v>
      </c>
      <c r="O209" s="154">
        <f>'gibanje živine'!E105</f>
        <v>0</v>
      </c>
      <c r="P209" s="155">
        <f>'gibanje živine'!H105</f>
        <v>0</v>
      </c>
      <c r="Q209" s="156">
        <f>'gibanje živine'!I105</f>
        <v>0</v>
      </c>
    </row>
    <row r="210" spans="2:17" x14ac:dyDescent="0.2">
      <c r="B210" s="396">
        <v>6</v>
      </c>
      <c r="C210" s="137"/>
      <c r="D210" s="5"/>
      <c r="E210" s="13"/>
      <c r="F210" s="13"/>
      <c r="G210" s="13"/>
      <c r="H210" s="10"/>
      <c r="I210" s="10"/>
      <c r="J210" s="136"/>
      <c r="L210" s="157">
        <f>'gibanje živine'!A106</f>
        <v>4</v>
      </c>
      <c r="M210" s="153">
        <f>'gibanje živine'!B106</f>
        <v>0</v>
      </c>
      <c r="N210" s="153">
        <f>'gibanje živine'!C106</f>
        <v>0</v>
      </c>
      <c r="O210" s="154">
        <f>'gibanje živine'!E106</f>
        <v>0</v>
      </c>
      <c r="P210" s="155">
        <f>'gibanje živine'!H106</f>
        <v>0</v>
      </c>
      <c r="Q210" s="156">
        <f>'gibanje živine'!I106</f>
        <v>0</v>
      </c>
    </row>
    <row r="211" spans="2:17" x14ac:dyDescent="0.2">
      <c r="B211" s="396">
        <v>7</v>
      </c>
      <c r="C211" s="137"/>
      <c r="D211" s="5"/>
      <c r="E211" s="13"/>
      <c r="F211" s="13"/>
      <c r="G211" s="13"/>
      <c r="H211" s="10"/>
      <c r="I211" s="10"/>
      <c r="J211" s="136"/>
      <c r="L211" s="157">
        <f>'gibanje živine'!A107</f>
        <v>5</v>
      </c>
      <c r="M211" s="153">
        <f>'gibanje živine'!B107</f>
        <v>0</v>
      </c>
      <c r="N211" s="153">
        <f>'gibanje živine'!C107</f>
        <v>0</v>
      </c>
      <c r="O211" s="154">
        <f>'gibanje živine'!E107</f>
        <v>0</v>
      </c>
      <c r="P211" s="155">
        <f>'gibanje živine'!H107</f>
        <v>0</v>
      </c>
      <c r="Q211" s="156">
        <f>'gibanje živine'!I107</f>
        <v>0</v>
      </c>
    </row>
    <row r="212" spans="2:17" x14ac:dyDescent="0.2">
      <c r="B212" s="396">
        <v>8</v>
      </c>
      <c r="C212" s="137"/>
      <c r="D212" s="5"/>
      <c r="E212" s="13"/>
      <c r="F212" s="13"/>
      <c r="G212" s="13"/>
      <c r="H212" s="10"/>
      <c r="I212" s="10"/>
      <c r="J212" s="136"/>
      <c r="L212" s="157">
        <f>'gibanje živine'!A108</f>
        <v>6</v>
      </c>
      <c r="M212" s="153">
        <f>'gibanje živine'!B108</f>
        <v>0</v>
      </c>
      <c r="N212" s="153">
        <f>'gibanje živine'!C108</f>
        <v>0</v>
      </c>
      <c r="O212" s="154">
        <f>'gibanje živine'!E108</f>
        <v>0</v>
      </c>
      <c r="P212" s="155">
        <f>'gibanje živine'!H108</f>
        <v>0</v>
      </c>
      <c r="Q212" s="156">
        <f>'gibanje živine'!I108</f>
        <v>0</v>
      </c>
    </row>
    <row r="213" spans="2:17" x14ac:dyDescent="0.2">
      <c r="B213" s="396">
        <v>9</v>
      </c>
      <c r="C213" s="137"/>
      <c r="D213" s="5"/>
      <c r="E213" s="13"/>
      <c r="F213" s="13"/>
      <c r="G213" s="13"/>
      <c r="H213" s="10"/>
      <c r="I213" s="10"/>
      <c r="J213" s="136"/>
      <c r="L213" s="157">
        <f>'gibanje živine'!A109</f>
        <v>7</v>
      </c>
      <c r="M213" s="153">
        <f>'gibanje živine'!B109</f>
        <v>0</v>
      </c>
      <c r="N213" s="153">
        <f>'gibanje živine'!C109</f>
        <v>0</v>
      </c>
      <c r="O213" s="154">
        <f>'gibanje živine'!E109</f>
        <v>0</v>
      </c>
      <c r="P213" s="155">
        <f>'gibanje živine'!H109</f>
        <v>0</v>
      </c>
      <c r="Q213" s="156">
        <f>'gibanje živine'!I109</f>
        <v>0</v>
      </c>
    </row>
    <row r="214" spans="2:17" x14ac:dyDescent="0.2">
      <c r="B214" s="396">
        <v>10</v>
      </c>
      <c r="C214" s="137"/>
      <c r="D214" s="5"/>
      <c r="E214" s="13"/>
      <c r="F214" s="13"/>
      <c r="G214" s="13"/>
      <c r="H214" s="10"/>
      <c r="I214" s="10"/>
      <c r="J214" s="136"/>
      <c r="L214" s="157">
        <f>'gibanje živine'!A110</f>
        <v>8</v>
      </c>
      <c r="M214" s="153">
        <f>'gibanje živine'!B110</f>
        <v>0</v>
      </c>
      <c r="N214" s="153">
        <f>'gibanje živine'!C110</f>
        <v>0</v>
      </c>
      <c r="O214" s="154">
        <f>'gibanje živine'!E110</f>
        <v>0</v>
      </c>
      <c r="P214" s="155">
        <f>'gibanje živine'!H110</f>
        <v>0</v>
      </c>
      <c r="Q214" s="156">
        <f>'gibanje živine'!I110</f>
        <v>0</v>
      </c>
    </row>
    <row r="215" spans="2:17" x14ac:dyDescent="0.2">
      <c r="B215" s="396">
        <v>11</v>
      </c>
      <c r="C215" s="137"/>
      <c r="D215" s="138"/>
      <c r="E215" s="139"/>
      <c r="F215" s="139"/>
      <c r="G215" s="139"/>
      <c r="H215" s="9"/>
      <c r="I215" s="9"/>
      <c r="J215" s="140"/>
      <c r="L215" s="157">
        <f>'gibanje živine'!A111</f>
        <v>9</v>
      </c>
      <c r="M215" s="153">
        <f>'gibanje živine'!B111</f>
        <v>0</v>
      </c>
      <c r="N215" s="153">
        <f>'gibanje živine'!C111</f>
        <v>0</v>
      </c>
      <c r="O215" s="154">
        <f>'gibanje živine'!E111</f>
        <v>0</v>
      </c>
      <c r="P215" s="155">
        <f>'gibanje živine'!H111</f>
        <v>0</v>
      </c>
      <c r="Q215" s="156">
        <f>'gibanje živine'!I111</f>
        <v>0</v>
      </c>
    </row>
    <row r="216" spans="2:17" x14ac:dyDescent="0.2">
      <c r="B216" s="396">
        <v>12</v>
      </c>
      <c r="C216" s="137"/>
      <c r="D216" s="138"/>
      <c r="E216" s="139"/>
      <c r="F216" s="139"/>
      <c r="G216" s="139"/>
      <c r="H216" s="9"/>
      <c r="I216" s="9"/>
      <c r="J216" s="140"/>
      <c r="L216" s="157">
        <f>'gibanje živine'!A112</f>
        <v>10</v>
      </c>
      <c r="M216" s="153">
        <f>'gibanje živine'!B112</f>
        <v>0</v>
      </c>
      <c r="N216" s="153">
        <f>'gibanje živine'!C112</f>
        <v>0</v>
      </c>
      <c r="O216" s="154">
        <f>'gibanje živine'!E112</f>
        <v>0</v>
      </c>
      <c r="P216" s="155">
        <f>'gibanje živine'!H112</f>
        <v>0</v>
      </c>
      <c r="Q216" s="156">
        <f>'gibanje živine'!I112</f>
        <v>0</v>
      </c>
    </row>
    <row r="217" spans="2:17" x14ac:dyDescent="0.2">
      <c r="B217" s="396">
        <v>13</v>
      </c>
      <c r="C217" s="137"/>
      <c r="D217" s="138"/>
      <c r="E217" s="139"/>
      <c r="F217" s="139"/>
      <c r="G217" s="139"/>
      <c r="H217" s="9"/>
      <c r="I217" s="9"/>
      <c r="J217" s="140"/>
      <c r="L217" s="157">
        <f>'gibanje živine'!A113</f>
        <v>11</v>
      </c>
      <c r="M217" s="153">
        <f>'gibanje živine'!B113</f>
        <v>0</v>
      </c>
      <c r="N217" s="153">
        <f>'gibanje živine'!C113</f>
        <v>0</v>
      </c>
      <c r="O217" s="154">
        <f>'gibanje živine'!E113</f>
        <v>0</v>
      </c>
      <c r="P217" s="155">
        <f>'gibanje živine'!H113</f>
        <v>0</v>
      </c>
      <c r="Q217" s="156">
        <f>'gibanje živine'!I113</f>
        <v>0</v>
      </c>
    </row>
    <row r="218" spans="2:17" x14ac:dyDescent="0.2">
      <c r="B218" s="396">
        <v>14</v>
      </c>
      <c r="C218" s="137"/>
      <c r="D218" s="138"/>
      <c r="E218" s="139"/>
      <c r="F218" s="139"/>
      <c r="G218" s="139"/>
      <c r="H218" s="9"/>
      <c r="I218" s="9"/>
      <c r="J218" s="140"/>
      <c r="L218" s="157">
        <f>'gibanje živine'!A114</f>
        <v>12</v>
      </c>
      <c r="M218" s="153">
        <f>'gibanje živine'!B114</f>
        <v>0</v>
      </c>
      <c r="N218" s="153">
        <f>'gibanje živine'!C114</f>
        <v>0</v>
      </c>
      <c r="O218" s="154">
        <f>'gibanje živine'!E114</f>
        <v>0</v>
      </c>
      <c r="P218" s="155">
        <f>'gibanje živine'!H114</f>
        <v>0</v>
      </c>
      <c r="Q218" s="156">
        <f>'gibanje živine'!I114</f>
        <v>0</v>
      </c>
    </row>
    <row r="219" spans="2:17" x14ac:dyDescent="0.2">
      <c r="B219" s="396">
        <v>15</v>
      </c>
      <c r="C219" s="137"/>
      <c r="D219" s="138"/>
      <c r="E219" s="139"/>
      <c r="F219" s="139"/>
      <c r="G219" s="139"/>
      <c r="H219" s="141"/>
      <c r="I219" s="141"/>
      <c r="J219" s="140"/>
      <c r="L219" s="157">
        <f>'gibanje živine'!A115</f>
        <v>13</v>
      </c>
      <c r="M219" s="153">
        <f>'gibanje živine'!B115</f>
        <v>0</v>
      </c>
      <c r="N219" s="153">
        <f>'gibanje živine'!C115</f>
        <v>0</v>
      </c>
      <c r="O219" s="154">
        <f>'gibanje živine'!E115</f>
        <v>0</v>
      </c>
      <c r="P219" s="155">
        <f>'gibanje živine'!H115</f>
        <v>0</v>
      </c>
      <c r="Q219" s="156">
        <f>'gibanje živine'!I115</f>
        <v>0</v>
      </c>
    </row>
    <row r="220" spans="2:17" x14ac:dyDescent="0.2">
      <c r="B220" s="396">
        <v>16</v>
      </c>
      <c r="C220" s="137"/>
      <c r="D220" s="138"/>
      <c r="E220" s="139"/>
      <c r="F220" s="139"/>
      <c r="G220" s="139"/>
      <c r="H220" s="9"/>
      <c r="I220" s="9"/>
      <c r="J220" s="140"/>
      <c r="L220" s="157">
        <f>'gibanje živine'!A116</f>
        <v>14</v>
      </c>
      <c r="M220" s="153">
        <f>'gibanje živine'!B116</f>
        <v>0</v>
      </c>
      <c r="N220" s="153">
        <f>'gibanje živine'!C116</f>
        <v>0</v>
      </c>
      <c r="O220" s="154">
        <f>'gibanje živine'!E116</f>
        <v>0</v>
      </c>
      <c r="P220" s="155">
        <f>'gibanje živine'!H116</f>
        <v>0</v>
      </c>
      <c r="Q220" s="156">
        <f>'gibanje živine'!I116</f>
        <v>0</v>
      </c>
    </row>
    <row r="221" spans="2:17" ht="13.5" thickBot="1" x14ac:dyDescent="0.25">
      <c r="B221" s="396">
        <v>17</v>
      </c>
      <c r="C221" s="137"/>
      <c r="D221" s="5"/>
      <c r="E221" s="13"/>
      <c r="F221" s="13"/>
      <c r="G221" s="13"/>
      <c r="H221" s="10"/>
      <c r="I221" s="10"/>
      <c r="J221" s="136"/>
      <c r="L221" s="158">
        <f>'gibanje živine'!A117</f>
        <v>15</v>
      </c>
      <c r="M221" s="159">
        <f>'gibanje živine'!B117</f>
        <v>0</v>
      </c>
      <c r="N221" s="159">
        <f>'gibanje živine'!C117</f>
        <v>0</v>
      </c>
      <c r="O221" s="160">
        <f>'gibanje živine'!E117</f>
        <v>0</v>
      </c>
      <c r="P221" s="161">
        <f>'gibanje živine'!H117</f>
        <v>0</v>
      </c>
      <c r="Q221" s="162">
        <f>'gibanje živine'!I117</f>
        <v>0</v>
      </c>
    </row>
    <row r="222" spans="2:17" ht="13.5" thickBot="1" x14ac:dyDescent="0.25">
      <c r="B222" s="396">
        <v>18</v>
      </c>
      <c r="C222" s="137"/>
      <c r="D222" s="5"/>
      <c r="E222" s="13"/>
      <c r="F222" s="13"/>
      <c r="G222" s="13"/>
      <c r="H222" s="10"/>
      <c r="I222" s="10"/>
      <c r="J222" s="136"/>
    </row>
    <row r="223" spans="2:17" ht="13.5" thickBot="1" x14ac:dyDescent="0.25">
      <c r="B223" s="396">
        <v>19</v>
      </c>
      <c r="C223" s="137"/>
      <c r="D223" s="5"/>
      <c r="E223" s="13"/>
      <c r="F223" s="13"/>
      <c r="G223" s="13"/>
      <c r="H223" s="10"/>
      <c r="I223" s="10"/>
      <c r="J223" s="136"/>
      <c r="L223" s="430" t="s">
        <v>79</v>
      </c>
      <c r="M223" s="431"/>
      <c r="N223" s="431"/>
      <c r="O223" s="431"/>
      <c r="P223" s="431"/>
      <c r="Q223" s="432"/>
    </row>
    <row r="224" spans="2:17" ht="12.75" customHeight="1" x14ac:dyDescent="0.2">
      <c r="B224" s="396">
        <v>20</v>
      </c>
      <c r="C224" s="137"/>
      <c r="D224" s="5"/>
      <c r="E224" s="13"/>
      <c r="F224" s="13"/>
      <c r="G224" s="13"/>
      <c r="H224" s="10"/>
      <c r="I224" s="10"/>
      <c r="J224" s="136"/>
      <c r="L224" s="171" t="s">
        <v>6</v>
      </c>
      <c r="M224" s="172" t="s">
        <v>80</v>
      </c>
      <c r="N224" s="172" t="s">
        <v>1</v>
      </c>
      <c r="O224" s="447" t="s">
        <v>81</v>
      </c>
      <c r="P224" s="448"/>
      <c r="Q224" s="449"/>
    </row>
    <row r="225" spans="2:17" x14ac:dyDescent="0.2">
      <c r="B225" s="396">
        <v>21</v>
      </c>
      <c r="C225" s="137"/>
      <c r="D225" s="5"/>
      <c r="E225" s="13"/>
      <c r="F225" s="13"/>
      <c r="G225" s="13"/>
      <c r="H225" s="10"/>
      <c r="I225" s="10"/>
      <c r="J225" s="136"/>
      <c r="L225" s="152">
        <f>'gibanje pridelkov'!A91</f>
        <v>1</v>
      </c>
      <c r="M225" s="167">
        <f>'gibanje pridelkov'!B91</f>
        <v>0</v>
      </c>
      <c r="N225" s="167">
        <f>'gibanje pridelkov'!C91</f>
        <v>0</v>
      </c>
      <c r="O225" s="444">
        <f>'gibanje pridelkov'!F91</f>
        <v>0</v>
      </c>
      <c r="P225" s="445"/>
      <c r="Q225" s="446"/>
    </row>
    <row r="226" spans="2:17" x14ac:dyDescent="0.2">
      <c r="B226" s="396">
        <v>22</v>
      </c>
      <c r="C226" s="137"/>
      <c r="D226" s="5"/>
      <c r="E226" s="13"/>
      <c r="F226" s="13"/>
      <c r="G226" s="13"/>
      <c r="H226" s="10"/>
      <c r="I226" s="10"/>
      <c r="J226" s="136"/>
      <c r="L226" s="157">
        <f>'gibanje pridelkov'!A92</f>
        <v>2</v>
      </c>
      <c r="M226" s="153">
        <f>'gibanje pridelkov'!B92</f>
        <v>0</v>
      </c>
      <c r="N226" s="153">
        <f>'gibanje pridelkov'!C92</f>
        <v>0</v>
      </c>
      <c r="O226" s="419">
        <f>'gibanje pridelkov'!F92</f>
        <v>0</v>
      </c>
      <c r="P226" s="420"/>
      <c r="Q226" s="421"/>
    </row>
    <row r="227" spans="2:17" x14ac:dyDescent="0.2">
      <c r="B227" s="396">
        <v>23</v>
      </c>
      <c r="C227" s="137"/>
      <c r="D227" s="5"/>
      <c r="E227" s="13"/>
      <c r="F227" s="13"/>
      <c r="G227" s="13"/>
      <c r="H227" s="10"/>
      <c r="I227" s="10"/>
      <c r="J227" s="136"/>
      <c r="L227" s="157">
        <f>'gibanje pridelkov'!A93</f>
        <v>3</v>
      </c>
      <c r="M227" s="153">
        <f>'gibanje pridelkov'!B93</f>
        <v>0</v>
      </c>
      <c r="N227" s="153">
        <f>'gibanje pridelkov'!C93</f>
        <v>0</v>
      </c>
      <c r="O227" s="419">
        <f>'gibanje pridelkov'!F93</f>
        <v>0</v>
      </c>
      <c r="P227" s="420"/>
      <c r="Q227" s="421"/>
    </row>
    <row r="228" spans="2:17" x14ac:dyDescent="0.2">
      <c r="B228" s="396">
        <v>24</v>
      </c>
      <c r="C228" s="137"/>
      <c r="D228" s="5"/>
      <c r="E228" s="13"/>
      <c r="F228" s="13"/>
      <c r="G228" s="13"/>
      <c r="H228" s="10"/>
      <c r="I228" s="10"/>
      <c r="J228" s="136"/>
      <c r="L228" s="157">
        <f>'gibanje pridelkov'!A94</f>
        <v>4</v>
      </c>
      <c r="M228" s="153">
        <f>'gibanje pridelkov'!B94</f>
        <v>0</v>
      </c>
      <c r="N228" s="153">
        <f>'gibanje pridelkov'!C94</f>
        <v>0</v>
      </c>
      <c r="O228" s="419">
        <f>'gibanje pridelkov'!F94</f>
        <v>0</v>
      </c>
      <c r="P228" s="420"/>
      <c r="Q228" s="421"/>
    </row>
    <row r="229" spans="2:17" x14ac:dyDescent="0.2">
      <c r="B229" s="396">
        <v>25</v>
      </c>
      <c r="C229" s="137"/>
      <c r="D229" s="5"/>
      <c r="E229" s="13"/>
      <c r="F229" s="13"/>
      <c r="G229" s="13"/>
      <c r="H229" s="10"/>
      <c r="I229" s="10"/>
      <c r="J229" s="136"/>
      <c r="L229" s="157">
        <f>'gibanje pridelkov'!A95</f>
        <v>5</v>
      </c>
      <c r="M229" s="153">
        <f>'gibanje pridelkov'!B95</f>
        <v>0</v>
      </c>
      <c r="N229" s="153">
        <f>'gibanje pridelkov'!C95</f>
        <v>0</v>
      </c>
      <c r="O229" s="419">
        <f>'gibanje pridelkov'!F95</f>
        <v>0</v>
      </c>
      <c r="P229" s="420"/>
      <c r="Q229" s="421"/>
    </row>
    <row r="230" spans="2:17" x14ac:dyDescent="0.2">
      <c r="B230" s="396">
        <v>26</v>
      </c>
      <c r="C230" s="137"/>
      <c r="D230" s="5"/>
      <c r="E230" s="13"/>
      <c r="F230" s="13"/>
      <c r="G230" s="13"/>
      <c r="H230" s="10"/>
      <c r="I230" s="10"/>
      <c r="J230" s="136"/>
      <c r="L230" s="157">
        <f>'gibanje pridelkov'!A96</f>
        <v>6</v>
      </c>
      <c r="M230" s="153">
        <f>'gibanje pridelkov'!B96</f>
        <v>0</v>
      </c>
      <c r="N230" s="153">
        <f>'gibanje pridelkov'!C96</f>
        <v>0</v>
      </c>
      <c r="O230" s="419">
        <f>'gibanje pridelkov'!F96</f>
        <v>0</v>
      </c>
      <c r="P230" s="420"/>
      <c r="Q230" s="421"/>
    </row>
    <row r="231" spans="2:17" x14ac:dyDescent="0.2">
      <c r="B231" s="396">
        <v>27</v>
      </c>
      <c r="C231" s="137"/>
      <c r="D231" s="5"/>
      <c r="E231" s="13"/>
      <c r="F231" s="13"/>
      <c r="G231" s="13"/>
      <c r="H231" s="10"/>
      <c r="I231" s="10"/>
      <c r="J231" s="136"/>
      <c r="L231" s="157">
        <f>'gibanje pridelkov'!A97</f>
        <v>7</v>
      </c>
      <c r="M231" s="153">
        <f>'gibanje pridelkov'!B97</f>
        <v>0</v>
      </c>
      <c r="N231" s="153">
        <f>'gibanje pridelkov'!C97</f>
        <v>0</v>
      </c>
      <c r="O231" s="419">
        <f>'gibanje pridelkov'!F97</f>
        <v>0</v>
      </c>
      <c r="P231" s="420"/>
      <c r="Q231" s="421"/>
    </row>
    <row r="232" spans="2:17" x14ac:dyDescent="0.2">
      <c r="B232" s="396">
        <v>28</v>
      </c>
      <c r="C232" s="137"/>
      <c r="D232" s="5"/>
      <c r="E232" s="13"/>
      <c r="F232" s="13"/>
      <c r="G232" s="13"/>
      <c r="H232" s="10"/>
      <c r="I232" s="10"/>
      <c r="J232" s="136"/>
      <c r="L232" s="157">
        <f>'gibanje pridelkov'!A98</f>
        <v>8</v>
      </c>
      <c r="M232" s="153">
        <f>'gibanje pridelkov'!B98</f>
        <v>0</v>
      </c>
      <c r="N232" s="153">
        <f>'gibanje pridelkov'!C98</f>
        <v>0</v>
      </c>
      <c r="O232" s="419">
        <f>'gibanje pridelkov'!F98</f>
        <v>0</v>
      </c>
      <c r="P232" s="420"/>
      <c r="Q232" s="421"/>
    </row>
    <row r="233" spans="2:17" x14ac:dyDescent="0.2">
      <c r="B233" s="396">
        <v>29</v>
      </c>
      <c r="C233" s="137"/>
      <c r="D233" s="5"/>
      <c r="E233" s="13"/>
      <c r="F233" s="13"/>
      <c r="G233" s="13"/>
      <c r="H233" s="10"/>
      <c r="I233" s="10"/>
      <c r="J233" s="136"/>
      <c r="L233" s="157">
        <f>'gibanje pridelkov'!A99</f>
        <v>9</v>
      </c>
      <c r="M233" s="153">
        <f>'gibanje pridelkov'!B99</f>
        <v>0</v>
      </c>
      <c r="N233" s="153">
        <f>'gibanje pridelkov'!C99</f>
        <v>0</v>
      </c>
      <c r="O233" s="419">
        <f>'gibanje pridelkov'!F99</f>
        <v>0</v>
      </c>
      <c r="P233" s="420"/>
      <c r="Q233" s="421"/>
    </row>
    <row r="234" spans="2:17" x14ac:dyDescent="0.2">
      <c r="B234" s="396">
        <v>30</v>
      </c>
      <c r="C234" s="137"/>
      <c r="D234" s="5"/>
      <c r="E234" s="13"/>
      <c r="F234" s="13"/>
      <c r="G234" s="13"/>
      <c r="H234" s="10"/>
      <c r="I234" s="10"/>
      <c r="J234" s="136"/>
      <c r="L234" s="157">
        <f>'gibanje pridelkov'!A100</f>
        <v>10</v>
      </c>
      <c r="M234" s="153">
        <f>'gibanje pridelkov'!B100</f>
        <v>0</v>
      </c>
      <c r="N234" s="153">
        <f>'gibanje pridelkov'!C100</f>
        <v>0</v>
      </c>
      <c r="O234" s="419">
        <f>'gibanje pridelkov'!F100</f>
        <v>0</v>
      </c>
      <c r="P234" s="420"/>
      <c r="Q234" s="421"/>
    </row>
    <row r="235" spans="2:17" x14ac:dyDescent="0.2">
      <c r="B235" s="396">
        <v>31</v>
      </c>
      <c r="C235" s="137"/>
      <c r="D235" s="5"/>
      <c r="E235" s="13"/>
      <c r="F235" s="13"/>
      <c r="G235" s="13"/>
      <c r="H235" s="10"/>
      <c r="I235" s="10"/>
      <c r="J235" s="136"/>
      <c r="L235" s="157">
        <f>'gibanje pridelkov'!A101</f>
        <v>11</v>
      </c>
      <c r="M235" s="153">
        <f>'gibanje pridelkov'!B101</f>
        <v>0</v>
      </c>
      <c r="N235" s="153">
        <f>'gibanje pridelkov'!C101</f>
        <v>0</v>
      </c>
      <c r="O235" s="419">
        <f>'gibanje pridelkov'!F101</f>
        <v>0</v>
      </c>
      <c r="P235" s="420"/>
      <c r="Q235" s="421"/>
    </row>
    <row r="236" spans="2:17" x14ac:dyDescent="0.2">
      <c r="B236" s="396">
        <v>32</v>
      </c>
      <c r="C236" s="137"/>
      <c r="D236" s="5"/>
      <c r="E236" s="13"/>
      <c r="F236" s="13"/>
      <c r="G236" s="13"/>
      <c r="H236" s="10"/>
      <c r="I236" s="10"/>
      <c r="J236" s="136"/>
      <c r="L236" s="157">
        <f>'gibanje pridelkov'!A102</f>
        <v>12</v>
      </c>
      <c r="M236" s="153">
        <f>'gibanje pridelkov'!B102</f>
        <v>0</v>
      </c>
      <c r="N236" s="153">
        <f>'gibanje pridelkov'!C102</f>
        <v>0</v>
      </c>
      <c r="O236" s="419">
        <f>'gibanje pridelkov'!F102</f>
        <v>0</v>
      </c>
      <c r="P236" s="420"/>
      <c r="Q236" s="421"/>
    </row>
    <row r="237" spans="2:17" x14ac:dyDescent="0.2">
      <c r="B237" s="396">
        <v>33</v>
      </c>
      <c r="C237" s="137"/>
      <c r="D237" s="5"/>
      <c r="E237" s="13"/>
      <c r="F237" s="13"/>
      <c r="G237" s="13"/>
      <c r="H237" s="10"/>
      <c r="I237" s="10"/>
      <c r="J237" s="136"/>
      <c r="L237" s="157">
        <f>'gibanje pridelkov'!A103</f>
        <v>13</v>
      </c>
      <c r="M237" s="153">
        <f>'gibanje pridelkov'!B103</f>
        <v>0</v>
      </c>
      <c r="N237" s="153">
        <f>'gibanje pridelkov'!C103</f>
        <v>0</v>
      </c>
      <c r="O237" s="419">
        <f>'gibanje pridelkov'!F103</f>
        <v>0</v>
      </c>
      <c r="P237" s="420"/>
      <c r="Q237" s="421"/>
    </row>
    <row r="238" spans="2:17" x14ac:dyDescent="0.2">
      <c r="B238" s="396">
        <v>34</v>
      </c>
      <c r="C238" s="137"/>
      <c r="D238" s="5"/>
      <c r="E238" s="13"/>
      <c r="F238" s="13"/>
      <c r="G238" s="13"/>
      <c r="H238" s="10"/>
      <c r="I238" s="10"/>
      <c r="J238" s="136"/>
      <c r="L238" s="157">
        <f>'gibanje pridelkov'!A104</f>
        <v>14</v>
      </c>
      <c r="M238" s="153">
        <f>'gibanje pridelkov'!B104</f>
        <v>0</v>
      </c>
      <c r="N238" s="153">
        <f>'gibanje pridelkov'!C104</f>
        <v>0</v>
      </c>
      <c r="O238" s="419">
        <f>'gibanje pridelkov'!F104</f>
        <v>0</v>
      </c>
      <c r="P238" s="420"/>
      <c r="Q238" s="421"/>
    </row>
    <row r="239" spans="2:17" ht="13.5" thickBot="1" x14ac:dyDescent="0.25">
      <c r="B239" s="396">
        <v>35</v>
      </c>
      <c r="C239" s="137"/>
      <c r="D239" s="5"/>
      <c r="E239" s="13"/>
      <c r="F239" s="13"/>
      <c r="G239" s="13"/>
      <c r="H239" s="10"/>
      <c r="I239" s="10"/>
      <c r="J239" s="136"/>
      <c r="L239" s="158">
        <f>'gibanje pridelkov'!A105</f>
        <v>15</v>
      </c>
      <c r="M239" s="159">
        <f>'gibanje pridelkov'!B105</f>
        <v>0</v>
      </c>
      <c r="N239" s="159">
        <f>'gibanje pridelkov'!C105</f>
        <v>0</v>
      </c>
      <c r="O239" s="433">
        <f>'gibanje pridelkov'!F105</f>
        <v>0</v>
      </c>
      <c r="P239" s="434"/>
      <c r="Q239" s="435"/>
    </row>
    <row r="240" spans="2:17" x14ac:dyDescent="0.2">
      <c r="B240" s="396">
        <v>36</v>
      </c>
      <c r="C240" s="137"/>
      <c r="D240" s="5"/>
      <c r="E240" s="13"/>
      <c r="F240" s="13"/>
      <c r="G240" s="13"/>
      <c r="H240" s="10"/>
      <c r="I240" s="10"/>
      <c r="J240" s="136"/>
      <c r="L240" s="166"/>
      <c r="M240" s="153"/>
      <c r="N240" s="153"/>
      <c r="O240" s="360"/>
      <c r="P240" s="361"/>
      <c r="Q240" s="361"/>
    </row>
    <row r="241" spans="2:17" x14ac:dyDescent="0.2">
      <c r="B241" s="396">
        <v>37</v>
      </c>
      <c r="C241" s="137"/>
      <c r="D241" s="5"/>
      <c r="E241" s="13"/>
      <c r="F241" s="13"/>
      <c r="G241" s="13"/>
      <c r="H241" s="10"/>
      <c r="I241" s="10"/>
      <c r="J241" s="136"/>
      <c r="L241" s="166"/>
      <c r="M241" s="153"/>
      <c r="N241" s="153"/>
      <c r="O241" s="360"/>
      <c r="P241" s="361"/>
      <c r="Q241" s="361"/>
    </row>
    <row r="242" spans="2:17" x14ac:dyDescent="0.2">
      <c r="B242" s="396">
        <v>38</v>
      </c>
      <c r="C242" s="137"/>
      <c r="D242" s="5"/>
      <c r="E242" s="13"/>
      <c r="F242" s="13"/>
      <c r="G242" s="13"/>
      <c r="H242" s="10"/>
      <c r="I242" s="10"/>
      <c r="J242" s="136"/>
      <c r="L242" s="166"/>
      <c r="M242" s="153"/>
      <c r="N242" s="153"/>
      <c r="O242" s="360"/>
      <c r="P242" s="361"/>
      <c r="Q242" s="361"/>
    </row>
    <row r="243" spans="2:17" x14ac:dyDescent="0.2">
      <c r="B243" s="396">
        <v>39</v>
      </c>
      <c r="C243" s="137"/>
      <c r="D243" s="5"/>
      <c r="E243" s="13"/>
      <c r="F243" s="13"/>
      <c r="G243" s="13"/>
      <c r="H243" s="10"/>
      <c r="I243" s="10"/>
      <c r="J243" s="136"/>
      <c r="L243" s="166"/>
      <c r="M243" s="153"/>
      <c r="N243" s="153"/>
      <c r="O243" s="360"/>
      <c r="P243" s="361"/>
      <c r="Q243" s="361"/>
    </row>
    <row r="244" spans="2:17" x14ac:dyDescent="0.2">
      <c r="B244" s="396">
        <v>40</v>
      </c>
      <c r="C244" s="137"/>
      <c r="D244" s="5"/>
      <c r="E244" s="13"/>
      <c r="F244" s="13"/>
      <c r="G244" s="13"/>
      <c r="H244" s="10"/>
      <c r="I244" s="10"/>
      <c r="J244" s="136"/>
      <c r="L244" s="166"/>
      <c r="M244" s="153"/>
      <c r="N244" s="153"/>
      <c r="O244" s="360"/>
      <c r="P244" s="361"/>
      <c r="Q244" s="361"/>
    </row>
    <row r="245" spans="2:17" x14ac:dyDescent="0.2">
      <c r="B245" s="396">
        <v>41</v>
      </c>
      <c r="C245" s="137"/>
      <c r="D245" s="5"/>
      <c r="E245" s="13"/>
      <c r="F245" s="13"/>
      <c r="G245" s="13"/>
      <c r="H245" s="10"/>
      <c r="I245" s="10"/>
      <c r="J245" s="136"/>
      <c r="L245" s="166"/>
      <c r="M245" s="153"/>
      <c r="N245" s="153"/>
      <c r="O245" s="360"/>
      <c r="P245" s="361"/>
      <c r="Q245" s="361"/>
    </row>
    <row r="246" spans="2:17" x14ac:dyDescent="0.2">
      <c r="B246" s="396">
        <v>42</v>
      </c>
      <c r="C246" s="137"/>
      <c r="D246" s="5"/>
      <c r="E246" s="13"/>
      <c r="F246" s="13"/>
      <c r="G246" s="13"/>
      <c r="H246" s="10"/>
      <c r="I246" s="10"/>
      <c r="J246" s="136"/>
      <c r="L246" s="166"/>
      <c r="M246" s="153"/>
      <c r="N246" s="153"/>
      <c r="O246" s="360"/>
      <c r="P246" s="361"/>
      <c r="Q246" s="361"/>
    </row>
    <row r="247" spans="2:17" x14ac:dyDescent="0.2">
      <c r="B247" s="396">
        <v>43</v>
      </c>
      <c r="C247" s="137"/>
      <c r="D247" s="5"/>
      <c r="E247" s="13"/>
      <c r="F247" s="13"/>
      <c r="G247" s="13"/>
      <c r="H247" s="10"/>
      <c r="I247" s="10"/>
      <c r="J247" s="136"/>
      <c r="L247" s="166"/>
      <c r="M247" s="153"/>
      <c r="N247" s="153"/>
      <c r="O247" s="360"/>
      <c r="P247" s="361"/>
      <c r="Q247" s="361"/>
    </row>
    <row r="248" spans="2:17" x14ac:dyDescent="0.2">
      <c r="B248" s="396">
        <v>44</v>
      </c>
      <c r="C248" s="137"/>
      <c r="D248" s="5"/>
      <c r="E248" s="13"/>
      <c r="F248" s="13"/>
      <c r="G248" s="13"/>
      <c r="H248" s="10"/>
      <c r="I248" s="10"/>
      <c r="J248" s="136"/>
      <c r="L248" s="166"/>
      <c r="M248" s="153"/>
      <c r="N248" s="153"/>
      <c r="O248" s="360"/>
      <c r="P248" s="361"/>
      <c r="Q248" s="361"/>
    </row>
    <row r="249" spans="2:17" x14ac:dyDescent="0.2">
      <c r="B249" s="396">
        <v>45</v>
      </c>
      <c r="C249" s="137"/>
      <c r="D249" s="5"/>
      <c r="E249" s="13"/>
      <c r="F249" s="13"/>
      <c r="G249" s="13"/>
      <c r="H249" s="10"/>
      <c r="I249" s="10"/>
      <c r="J249" s="136"/>
      <c r="L249" s="166"/>
      <c r="M249" s="153"/>
      <c r="N249" s="153"/>
      <c r="O249" s="360"/>
      <c r="P249" s="361"/>
      <c r="Q249" s="361"/>
    </row>
    <row r="250" spans="2:17" ht="13.5" thickBot="1" x14ac:dyDescent="0.25">
      <c r="B250" s="386" t="s">
        <v>35</v>
      </c>
      <c r="C250" s="393"/>
      <c r="D250" s="394"/>
      <c r="E250" s="397"/>
      <c r="F250" s="397"/>
      <c r="G250" s="397"/>
      <c r="H250" s="398">
        <f>SUM(H205:H249)</f>
        <v>0</v>
      </c>
      <c r="I250" s="398">
        <f>SUM(I205:I249)</f>
        <v>0</v>
      </c>
      <c r="J250" s="399"/>
    </row>
    <row r="251" spans="2:17" s="339" customFormat="1" ht="13.5" thickBot="1" x14ac:dyDescent="0.25">
      <c r="B251" s="386" t="s">
        <v>6</v>
      </c>
      <c r="C251" s="395" t="s">
        <v>51</v>
      </c>
      <c r="D251" s="394"/>
      <c r="E251" s="397"/>
      <c r="F251" s="397"/>
      <c r="G251" s="397"/>
      <c r="H251" s="398"/>
      <c r="I251" s="398"/>
      <c r="J251" s="399"/>
      <c r="L251" s="422" t="s">
        <v>78</v>
      </c>
      <c r="M251" s="423"/>
      <c r="N251" s="423"/>
      <c r="O251" s="423"/>
      <c r="P251" s="423"/>
      <c r="Q251" s="424"/>
    </row>
    <row r="252" spans="2:17" x14ac:dyDescent="0.2">
      <c r="B252" s="396">
        <v>1</v>
      </c>
      <c r="C252" s="137" t="s">
        <v>205</v>
      </c>
      <c r="D252" s="340" t="s">
        <v>197</v>
      </c>
      <c r="E252" s="13">
        <v>22</v>
      </c>
      <c r="F252" s="13"/>
      <c r="G252" s="13"/>
      <c r="H252" s="10"/>
      <c r="I252" s="10"/>
      <c r="J252" s="136"/>
      <c r="L252" s="436" t="s">
        <v>6</v>
      </c>
      <c r="M252" s="438" t="s">
        <v>46</v>
      </c>
      <c r="N252" s="438" t="s">
        <v>74</v>
      </c>
      <c r="O252" s="440" t="s">
        <v>77</v>
      </c>
      <c r="P252" s="442" t="s">
        <v>75</v>
      </c>
      <c r="Q252" s="428" t="s">
        <v>76</v>
      </c>
    </row>
    <row r="253" spans="2:17" x14ac:dyDescent="0.2">
      <c r="B253" s="396">
        <v>2</v>
      </c>
      <c r="C253" s="137" t="s">
        <v>205</v>
      </c>
      <c r="D253" s="340" t="s">
        <v>211</v>
      </c>
      <c r="E253" s="13">
        <v>9.5</v>
      </c>
      <c r="F253" s="13"/>
      <c r="G253" s="13"/>
      <c r="H253" s="10"/>
      <c r="I253" s="10"/>
      <c r="J253" s="136"/>
      <c r="L253" s="437"/>
      <c r="M253" s="439"/>
      <c r="N253" s="439"/>
      <c r="O253" s="441"/>
      <c r="P253" s="443"/>
      <c r="Q253" s="429"/>
    </row>
    <row r="254" spans="2:17" x14ac:dyDescent="0.2">
      <c r="B254" s="396">
        <v>3</v>
      </c>
      <c r="C254" s="137" t="s">
        <v>205</v>
      </c>
      <c r="D254" s="5" t="s">
        <v>198</v>
      </c>
      <c r="E254" s="13">
        <v>22</v>
      </c>
      <c r="F254" s="139"/>
      <c r="G254" s="139"/>
      <c r="H254" s="9"/>
      <c r="I254" s="9"/>
      <c r="J254" s="140"/>
      <c r="L254" s="152">
        <f>'gibanje živine'!A127</f>
        <v>1</v>
      </c>
      <c r="M254" s="167">
        <f>'gibanje živine'!B127</f>
        <v>0</v>
      </c>
      <c r="N254" s="167">
        <f>'gibanje živine'!C127</f>
        <v>0</v>
      </c>
      <c r="O254" s="168">
        <f>'gibanje živine'!E127</f>
        <v>0</v>
      </c>
      <c r="P254" s="169">
        <f>'gibanje živine'!H127</f>
        <v>0</v>
      </c>
      <c r="Q254" s="170">
        <f>'gibanje živine'!I127</f>
        <v>0</v>
      </c>
    </row>
    <row r="255" spans="2:17" x14ac:dyDescent="0.2">
      <c r="B255" s="396">
        <v>4</v>
      </c>
      <c r="C255" s="137"/>
      <c r="D255" s="138"/>
      <c r="E255" s="139"/>
      <c r="F255" s="139"/>
      <c r="G255" s="139"/>
      <c r="H255" s="9"/>
      <c r="I255" s="9"/>
      <c r="J255" s="140"/>
      <c r="L255" s="157">
        <f>'gibanje živine'!A128</f>
        <v>2</v>
      </c>
      <c r="M255" s="153">
        <f>'gibanje živine'!B128</f>
        <v>0</v>
      </c>
      <c r="N255" s="153">
        <f>'gibanje živine'!C128</f>
        <v>0</v>
      </c>
      <c r="O255" s="154">
        <f>'gibanje živine'!E128</f>
        <v>0</v>
      </c>
      <c r="P255" s="155">
        <f>'gibanje živine'!H128</f>
        <v>0</v>
      </c>
      <c r="Q255" s="156">
        <f>'gibanje živine'!I128</f>
        <v>0</v>
      </c>
    </row>
    <row r="256" spans="2:17" x14ac:dyDescent="0.2">
      <c r="B256" s="396">
        <v>5</v>
      </c>
      <c r="C256" s="137"/>
      <c r="D256" s="138"/>
      <c r="E256" s="139"/>
      <c r="F256" s="139"/>
      <c r="G256" s="139"/>
      <c r="H256" s="9"/>
      <c r="I256" s="9"/>
      <c r="J256" s="140"/>
      <c r="L256" s="157">
        <f>'gibanje živine'!A129</f>
        <v>3</v>
      </c>
      <c r="M256" s="153">
        <f>'gibanje živine'!B129</f>
        <v>0</v>
      </c>
      <c r="N256" s="153">
        <f>'gibanje živine'!C129</f>
        <v>0</v>
      </c>
      <c r="O256" s="154">
        <f>'gibanje živine'!E129</f>
        <v>0</v>
      </c>
      <c r="P256" s="155">
        <f>'gibanje živine'!H129</f>
        <v>0</v>
      </c>
      <c r="Q256" s="156">
        <f>'gibanje živine'!I129</f>
        <v>0</v>
      </c>
    </row>
    <row r="257" spans="2:17" x14ac:dyDescent="0.2">
      <c r="B257" s="396">
        <v>6</v>
      </c>
      <c r="C257" s="137"/>
      <c r="D257" s="138"/>
      <c r="E257" s="139"/>
      <c r="F257" s="139"/>
      <c r="G257" s="139"/>
      <c r="H257" s="9"/>
      <c r="I257" s="9"/>
      <c r="J257" s="140"/>
      <c r="L257" s="157">
        <f>'gibanje živine'!A130</f>
        <v>4</v>
      </c>
      <c r="M257" s="153">
        <f>'gibanje živine'!B130</f>
        <v>0</v>
      </c>
      <c r="N257" s="153">
        <f>'gibanje živine'!C130</f>
        <v>0</v>
      </c>
      <c r="O257" s="154">
        <f>'gibanje živine'!E130</f>
        <v>0</v>
      </c>
      <c r="P257" s="155">
        <f>'gibanje živine'!H130</f>
        <v>0</v>
      </c>
      <c r="Q257" s="156">
        <f>'gibanje živine'!I130</f>
        <v>0</v>
      </c>
    </row>
    <row r="258" spans="2:17" x14ac:dyDescent="0.2">
      <c r="B258" s="396">
        <v>7</v>
      </c>
      <c r="C258" s="137"/>
      <c r="D258" s="138"/>
      <c r="E258" s="139"/>
      <c r="F258" s="139"/>
      <c r="G258" s="139"/>
      <c r="H258" s="141"/>
      <c r="I258" s="141"/>
      <c r="J258" s="140"/>
      <c r="L258" s="157">
        <f>'gibanje živine'!A131</f>
        <v>5</v>
      </c>
      <c r="M258" s="153">
        <f>'gibanje živine'!B131</f>
        <v>0</v>
      </c>
      <c r="N258" s="153">
        <f>'gibanje živine'!C131</f>
        <v>0</v>
      </c>
      <c r="O258" s="154">
        <f>'gibanje živine'!E131</f>
        <v>0</v>
      </c>
      <c r="P258" s="155">
        <f>'gibanje živine'!H131</f>
        <v>0</v>
      </c>
      <c r="Q258" s="156">
        <f>'gibanje živine'!I131</f>
        <v>0</v>
      </c>
    </row>
    <row r="259" spans="2:17" x14ac:dyDescent="0.2">
      <c r="B259" s="396">
        <v>8</v>
      </c>
      <c r="C259" s="137"/>
      <c r="D259" s="138"/>
      <c r="E259" s="139"/>
      <c r="F259" s="139"/>
      <c r="G259" s="139"/>
      <c r="H259" s="9"/>
      <c r="I259" s="9"/>
      <c r="J259" s="140"/>
      <c r="L259" s="157">
        <f>'gibanje živine'!A132</f>
        <v>6</v>
      </c>
      <c r="M259" s="153">
        <f>'gibanje živine'!B132</f>
        <v>0</v>
      </c>
      <c r="N259" s="153">
        <f>'gibanje živine'!C132</f>
        <v>0</v>
      </c>
      <c r="O259" s="154">
        <f>'gibanje živine'!E132</f>
        <v>0</v>
      </c>
      <c r="P259" s="155">
        <f>'gibanje živine'!H132</f>
        <v>0</v>
      </c>
      <c r="Q259" s="156">
        <f>'gibanje živine'!I132</f>
        <v>0</v>
      </c>
    </row>
    <row r="260" spans="2:17" x14ac:dyDescent="0.2">
      <c r="B260" s="396">
        <v>9</v>
      </c>
      <c r="C260" s="137"/>
      <c r="D260" s="5"/>
      <c r="E260" s="13"/>
      <c r="F260" s="13"/>
      <c r="G260" s="13"/>
      <c r="H260" s="10"/>
      <c r="I260" s="10"/>
      <c r="J260" s="136"/>
      <c r="L260" s="157">
        <f>'gibanje živine'!A133</f>
        <v>7</v>
      </c>
      <c r="M260" s="153">
        <f>'gibanje živine'!B133</f>
        <v>0</v>
      </c>
      <c r="N260" s="153">
        <f>'gibanje živine'!C133</f>
        <v>0</v>
      </c>
      <c r="O260" s="154">
        <f>'gibanje živine'!E133</f>
        <v>0</v>
      </c>
      <c r="P260" s="155">
        <f>'gibanje živine'!H133</f>
        <v>0</v>
      </c>
      <c r="Q260" s="156">
        <f>'gibanje živine'!I133</f>
        <v>0</v>
      </c>
    </row>
    <row r="261" spans="2:17" x14ac:dyDescent="0.2">
      <c r="B261" s="396">
        <v>10</v>
      </c>
      <c r="C261" s="137"/>
      <c r="D261" s="5"/>
      <c r="E261" s="13"/>
      <c r="F261" s="13"/>
      <c r="G261" s="13"/>
      <c r="H261" s="10"/>
      <c r="I261" s="10"/>
      <c r="J261" s="136"/>
      <c r="L261" s="157">
        <f>'gibanje živine'!A134</f>
        <v>8</v>
      </c>
      <c r="M261" s="153">
        <f>'gibanje živine'!B134</f>
        <v>0</v>
      </c>
      <c r="N261" s="153">
        <f>'gibanje živine'!C134</f>
        <v>0</v>
      </c>
      <c r="O261" s="154">
        <f>'gibanje živine'!E134</f>
        <v>0</v>
      </c>
      <c r="P261" s="155">
        <f>'gibanje živine'!H134</f>
        <v>0</v>
      </c>
      <c r="Q261" s="156">
        <f>'gibanje živine'!I134</f>
        <v>0</v>
      </c>
    </row>
    <row r="262" spans="2:17" x14ac:dyDescent="0.2">
      <c r="B262" s="396">
        <v>11</v>
      </c>
      <c r="C262" s="137"/>
      <c r="D262" s="5"/>
      <c r="E262" s="13"/>
      <c r="F262" s="13"/>
      <c r="G262" s="13"/>
      <c r="H262" s="10"/>
      <c r="I262" s="10"/>
      <c r="J262" s="136"/>
      <c r="L262" s="157">
        <f>'gibanje živine'!A135</f>
        <v>9</v>
      </c>
      <c r="M262" s="153">
        <f>'gibanje živine'!B135</f>
        <v>0</v>
      </c>
      <c r="N262" s="153">
        <f>'gibanje živine'!C135</f>
        <v>0</v>
      </c>
      <c r="O262" s="154">
        <f>'gibanje živine'!E135</f>
        <v>0</v>
      </c>
      <c r="P262" s="155">
        <f>'gibanje živine'!H135</f>
        <v>0</v>
      </c>
      <c r="Q262" s="156">
        <f>'gibanje živine'!I135</f>
        <v>0</v>
      </c>
    </row>
    <row r="263" spans="2:17" x14ac:dyDescent="0.2">
      <c r="B263" s="396">
        <v>12</v>
      </c>
      <c r="C263" s="137"/>
      <c r="D263" s="5"/>
      <c r="E263" s="13"/>
      <c r="F263" s="13"/>
      <c r="G263" s="13"/>
      <c r="H263" s="10"/>
      <c r="I263" s="10"/>
      <c r="J263" s="136"/>
      <c r="L263" s="157">
        <f>'gibanje živine'!A136</f>
        <v>10</v>
      </c>
      <c r="M263" s="153">
        <f>'gibanje živine'!B136</f>
        <v>0</v>
      </c>
      <c r="N263" s="153">
        <f>'gibanje živine'!C136</f>
        <v>0</v>
      </c>
      <c r="O263" s="154">
        <f>'gibanje živine'!E136</f>
        <v>0</v>
      </c>
      <c r="P263" s="155">
        <f>'gibanje živine'!H136</f>
        <v>0</v>
      </c>
      <c r="Q263" s="156">
        <f>'gibanje živine'!I136</f>
        <v>0</v>
      </c>
    </row>
    <row r="264" spans="2:17" x14ac:dyDescent="0.2">
      <c r="B264" s="396">
        <v>13</v>
      </c>
      <c r="C264" s="137"/>
      <c r="D264" s="5"/>
      <c r="E264" s="13"/>
      <c r="F264" s="13"/>
      <c r="G264" s="13"/>
      <c r="H264" s="10"/>
      <c r="I264" s="10"/>
      <c r="J264" s="136"/>
      <c r="L264" s="157">
        <f>'gibanje živine'!A137</f>
        <v>11</v>
      </c>
      <c r="M264" s="153">
        <f>'gibanje živine'!B137</f>
        <v>0</v>
      </c>
      <c r="N264" s="153">
        <f>'gibanje živine'!C137</f>
        <v>0</v>
      </c>
      <c r="O264" s="154">
        <f>'gibanje živine'!E137</f>
        <v>0</v>
      </c>
      <c r="P264" s="155">
        <f>'gibanje živine'!H137</f>
        <v>0</v>
      </c>
      <c r="Q264" s="156">
        <f>'gibanje živine'!I137</f>
        <v>0</v>
      </c>
    </row>
    <row r="265" spans="2:17" x14ac:dyDescent="0.2">
      <c r="B265" s="396">
        <v>14</v>
      </c>
      <c r="C265" s="137"/>
      <c r="D265" s="5"/>
      <c r="E265" s="13"/>
      <c r="F265" s="13"/>
      <c r="G265" s="13"/>
      <c r="H265" s="10"/>
      <c r="I265" s="10"/>
      <c r="J265" s="136"/>
      <c r="L265" s="157">
        <f>'gibanje živine'!A138</f>
        <v>12</v>
      </c>
      <c r="M265" s="153">
        <f>'gibanje živine'!B138</f>
        <v>0</v>
      </c>
      <c r="N265" s="153">
        <f>'gibanje živine'!C138</f>
        <v>0</v>
      </c>
      <c r="O265" s="154">
        <f>'gibanje živine'!E138</f>
        <v>0</v>
      </c>
      <c r="P265" s="155">
        <f>'gibanje živine'!H138</f>
        <v>0</v>
      </c>
      <c r="Q265" s="156">
        <f>'gibanje živine'!I138</f>
        <v>0</v>
      </c>
    </row>
    <row r="266" spans="2:17" x14ac:dyDescent="0.2">
      <c r="B266" s="396">
        <v>15</v>
      </c>
      <c r="C266" s="137"/>
      <c r="D266" s="5"/>
      <c r="E266" s="13"/>
      <c r="F266" s="13"/>
      <c r="G266" s="13"/>
      <c r="H266" s="10"/>
      <c r="I266" s="10"/>
      <c r="J266" s="136"/>
      <c r="L266" s="157">
        <f>'gibanje živine'!A139</f>
        <v>13</v>
      </c>
      <c r="M266" s="153">
        <f>'gibanje živine'!B139</f>
        <v>0</v>
      </c>
      <c r="N266" s="153">
        <f>'gibanje živine'!C139</f>
        <v>0</v>
      </c>
      <c r="O266" s="154">
        <f>'gibanje živine'!E139</f>
        <v>0</v>
      </c>
      <c r="P266" s="155">
        <f>'gibanje živine'!H139</f>
        <v>0</v>
      </c>
      <c r="Q266" s="156">
        <f>'gibanje živine'!I139</f>
        <v>0</v>
      </c>
    </row>
    <row r="267" spans="2:17" x14ac:dyDescent="0.2">
      <c r="B267" s="396">
        <v>16</v>
      </c>
      <c r="C267" s="137"/>
      <c r="D267" s="5"/>
      <c r="E267" s="13"/>
      <c r="F267" s="13"/>
      <c r="G267" s="13"/>
      <c r="H267" s="10"/>
      <c r="I267" s="10"/>
      <c r="J267" s="136"/>
      <c r="L267" s="157">
        <f>'gibanje živine'!A140</f>
        <v>14</v>
      </c>
      <c r="M267" s="153">
        <f>'gibanje živine'!B140</f>
        <v>0</v>
      </c>
      <c r="N267" s="153">
        <f>'gibanje živine'!C140</f>
        <v>0</v>
      </c>
      <c r="O267" s="154">
        <f>'gibanje živine'!E140</f>
        <v>0</v>
      </c>
      <c r="P267" s="155">
        <f>'gibanje živine'!H140</f>
        <v>0</v>
      </c>
      <c r="Q267" s="156">
        <f>'gibanje živine'!I140</f>
        <v>0</v>
      </c>
    </row>
    <row r="268" spans="2:17" ht="13.5" thickBot="1" x14ac:dyDescent="0.25">
      <c r="B268" s="396">
        <v>17</v>
      </c>
      <c r="C268" s="137"/>
      <c r="D268" s="5"/>
      <c r="E268" s="13"/>
      <c r="F268" s="13"/>
      <c r="G268" s="13"/>
      <c r="H268" s="10"/>
      <c r="I268" s="10"/>
      <c r="J268" s="136"/>
      <c r="L268" s="158">
        <f>'gibanje živine'!A141</f>
        <v>15</v>
      </c>
      <c r="M268" s="159">
        <f>'gibanje živine'!B141</f>
        <v>0</v>
      </c>
      <c r="N268" s="159">
        <f>'gibanje živine'!C141</f>
        <v>0</v>
      </c>
      <c r="O268" s="160">
        <f>'gibanje živine'!E141</f>
        <v>0</v>
      </c>
      <c r="P268" s="161">
        <f>'gibanje živine'!H141</f>
        <v>0</v>
      </c>
      <c r="Q268" s="162">
        <f>'gibanje živine'!I141</f>
        <v>0</v>
      </c>
    </row>
    <row r="269" spans="2:17" ht="13.5" thickBot="1" x14ac:dyDescent="0.25">
      <c r="B269" s="396">
        <v>18</v>
      </c>
      <c r="C269" s="137"/>
      <c r="D269" s="5"/>
      <c r="E269" s="13"/>
      <c r="F269" s="13"/>
      <c r="G269" s="13"/>
      <c r="H269" s="10"/>
      <c r="I269" s="10"/>
      <c r="J269" s="136"/>
    </row>
    <row r="270" spans="2:17" ht="13.5" thickBot="1" x14ac:dyDescent="0.25">
      <c r="B270" s="396">
        <v>19</v>
      </c>
      <c r="C270" s="137"/>
      <c r="D270" s="5"/>
      <c r="E270" s="13"/>
      <c r="F270" s="13"/>
      <c r="G270" s="13"/>
      <c r="H270" s="10"/>
      <c r="I270" s="10"/>
      <c r="J270" s="136"/>
      <c r="L270" s="430" t="s">
        <v>79</v>
      </c>
      <c r="M270" s="431"/>
      <c r="N270" s="431"/>
      <c r="O270" s="431"/>
      <c r="P270" s="431"/>
      <c r="Q270" s="432"/>
    </row>
    <row r="271" spans="2:17" ht="12.75" customHeight="1" x14ac:dyDescent="0.2">
      <c r="B271" s="396">
        <v>20</v>
      </c>
      <c r="C271" s="137"/>
      <c r="D271" s="5"/>
      <c r="E271" s="13"/>
      <c r="F271" s="13"/>
      <c r="G271" s="13"/>
      <c r="H271" s="10"/>
      <c r="I271" s="10"/>
      <c r="J271" s="136"/>
      <c r="L271" s="171" t="s">
        <v>6</v>
      </c>
      <c r="M271" s="172" t="s">
        <v>80</v>
      </c>
      <c r="N271" s="172" t="s">
        <v>1</v>
      </c>
      <c r="O271" s="447" t="s">
        <v>81</v>
      </c>
      <c r="P271" s="448"/>
      <c r="Q271" s="449"/>
    </row>
    <row r="272" spans="2:17" x14ac:dyDescent="0.2">
      <c r="B272" s="396">
        <v>21</v>
      </c>
      <c r="C272" s="137"/>
      <c r="D272" s="5"/>
      <c r="E272" s="13"/>
      <c r="F272" s="13"/>
      <c r="G272" s="13"/>
      <c r="H272" s="10"/>
      <c r="I272" s="10"/>
      <c r="J272" s="136"/>
      <c r="L272" s="152">
        <f>'gibanje pridelkov'!A113</f>
        <v>1</v>
      </c>
      <c r="M272" s="167">
        <f>'gibanje pridelkov'!B113</f>
        <v>0</v>
      </c>
      <c r="N272" s="167">
        <f>'gibanje pridelkov'!C113</f>
        <v>0</v>
      </c>
      <c r="O272" s="444">
        <f>'gibanje pridelkov'!F113</f>
        <v>0</v>
      </c>
      <c r="P272" s="445"/>
      <c r="Q272" s="446"/>
    </row>
    <row r="273" spans="2:17" x14ac:dyDescent="0.2">
      <c r="B273" s="396">
        <v>22</v>
      </c>
      <c r="C273" s="137"/>
      <c r="D273" s="5"/>
      <c r="E273" s="13"/>
      <c r="F273" s="13"/>
      <c r="G273" s="13"/>
      <c r="H273" s="10"/>
      <c r="I273" s="10"/>
      <c r="J273" s="136"/>
      <c r="L273" s="157">
        <f>'gibanje pridelkov'!A114</f>
        <v>2</v>
      </c>
      <c r="M273" s="153">
        <f>'gibanje pridelkov'!B114</f>
        <v>0</v>
      </c>
      <c r="N273" s="153">
        <f>'gibanje pridelkov'!C114</f>
        <v>0</v>
      </c>
      <c r="O273" s="419">
        <f>'gibanje pridelkov'!F114</f>
        <v>0</v>
      </c>
      <c r="P273" s="420"/>
      <c r="Q273" s="421"/>
    </row>
    <row r="274" spans="2:17" x14ac:dyDescent="0.2">
      <c r="B274" s="396">
        <v>23</v>
      </c>
      <c r="C274" s="137"/>
      <c r="D274" s="5"/>
      <c r="E274" s="13"/>
      <c r="F274" s="13"/>
      <c r="G274" s="13"/>
      <c r="H274" s="10"/>
      <c r="I274" s="10"/>
      <c r="J274" s="136"/>
      <c r="L274" s="157">
        <f>'gibanje pridelkov'!A115</f>
        <v>3</v>
      </c>
      <c r="M274" s="153">
        <f>'gibanje pridelkov'!B115</f>
        <v>0</v>
      </c>
      <c r="N274" s="153">
        <f>'gibanje pridelkov'!C115</f>
        <v>0</v>
      </c>
      <c r="O274" s="419">
        <f>'gibanje pridelkov'!F115</f>
        <v>0</v>
      </c>
      <c r="P274" s="420"/>
      <c r="Q274" s="421"/>
    </row>
    <row r="275" spans="2:17" x14ac:dyDescent="0.2">
      <c r="B275" s="396">
        <v>24</v>
      </c>
      <c r="C275" s="137"/>
      <c r="D275" s="5"/>
      <c r="E275" s="13"/>
      <c r="F275" s="13"/>
      <c r="G275" s="13"/>
      <c r="H275" s="10"/>
      <c r="I275" s="10"/>
      <c r="J275" s="136"/>
      <c r="L275" s="157">
        <f>'gibanje pridelkov'!A116</f>
        <v>4</v>
      </c>
      <c r="M275" s="153">
        <f>'gibanje pridelkov'!B116</f>
        <v>0</v>
      </c>
      <c r="N275" s="153">
        <f>'gibanje pridelkov'!C116</f>
        <v>0</v>
      </c>
      <c r="O275" s="419">
        <f>'gibanje pridelkov'!F116</f>
        <v>0</v>
      </c>
      <c r="P275" s="420"/>
      <c r="Q275" s="421"/>
    </row>
    <row r="276" spans="2:17" x14ac:dyDescent="0.2">
      <c r="B276" s="396">
        <v>25</v>
      </c>
      <c r="C276" s="137"/>
      <c r="D276" s="5"/>
      <c r="E276" s="13"/>
      <c r="F276" s="13"/>
      <c r="G276" s="13"/>
      <c r="H276" s="10"/>
      <c r="I276" s="10"/>
      <c r="J276" s="136"/>
      <c r="L276" s="157">
        <f>'gibanje pridelkov'!A117</f>
        <v>5</v>
      </c>
      <c r="M276" s="153">
        <f>'gibanje pridelkov'!B117</f>
        <v>0</v>
      </c>
      <c r="N276" s="153">
        <f>'gibanje pridelkov'!C117</f>
        <v>0</v>
      </c>
      <c r="O276" s="419">
        <f>'gibanje pridelkov'!F117</f>
        <v>0</v>
      </c>
      <c r="P276" s="420"/>
      <c r="Q276" s="421"/>
    </row>
    <row r="277" spans="2:17" x14ac:dyDescent="0.2">
      <c r="B277" s="396">
        <v>26</v>
      </c>
      <c r="C277" s="137"/>
      <c r="D277" s="5"/>
      <c r="E277" s="13"/>
      <c r="F277" s="13"/>
      <c r="G277" s="13"/>
      <c r="H277" s="10"/>
      <c r="I277" s="10"/>
      <c r="J277" s="136"/>
      <c r="L277" s="157">
        <f>'gibanje pridelkov'!A118</f>
        <v>6</v>
      </c>
      <c r="M277" s="153">
        <f>'gibanje pridelkov'!B118</f>
        <v>0</v>
      </c>
      <c r="N277" s="153">
        <f>'gibanje pridelkov'!C118</f>
        <v>0</v>
      </c>
      <c r="O277" s="419">
        <f>'gibanje pridelkov'!F118</f>
        <v>0</v>
      </c>
      <c r="P277" s="420"/>
      <c r="Q277" s="421"/>
    </row>
    <row r="278" spans="2:17" x14ac:dyDescent="0.2">
      <c r="B278" s="396">
        <v>27</v>
      </c>
      <c r="C278" s="137"/>
      <c r="D278" s="138"/>
      <c r="E278" s="139"/>
      <c r="F278" s="139"/>
      <c r="G278" s="139"/>
      <c r="H278" s="9"/>
      <c r="I278" s="9"/>
      <c r="J278" s="140"/>
      <c r="L278" s="157">
        <f>'gibanje pridelkov'!A119</f>
        <v>7</v>
      </c>
      <c r="M278" s="153">
        <f>'gibanje pridelkov'!B119</f>
        <v>0</v>
      </c>
      <c r="N278" s="153">
        <f>'gibanje pridelkov'!C119</f>
        <v>0</v>
      </c>
      <c r="O278" s="419">
        <f>'gibanje pridelkov'!F119</f>
        <v>0</v>
      </c>
      <c r="P278" s="420"/>
      <c r="Q278" s="421"/>
    </row>
    <row r="279" spans="2:17" x14ac:dyDescent="0.2">
      <c r="B279" s="396">
        <v>28</v>
      </c>
      <c r="C279" s="137"/>
      <c r="D279" s="138"/>
      <c r="E279" s="139"/>
      <c r="F279" s="139"/>
      <c r="G279" s="139"/>
      <c r="H279" s="9"/>
      <c r="I279" s="9"/>
      <c r="J279" s="140"/>
      <c r="L279" s="157">
        <f>'gibanje pridelkov'!A120</f>
        <v>8</v>
      </c>
      <c r="M279" s="153">
        <f>'gibanje pridelkov'!B120</f>
        <v>0</v>
      </c>
      <c r="N279" s="153">
        <f>'gibanje pridelkov'!C120</f>
        <v>0</v>
      </c>
      <c r="O279" s="419">
        <f>'gibanje pridelkov'!F120</f>
        <v>0</v>
      </c>
      <c r="P279" s="420"/>
      <c r="Q279" s="421"/>
    </row>
    <row r="280" spans="2:17" x14ac:dyDescent="0.2">
      <c r="B280" s="396">
        <v>29</v>
      </c>
      <c r="C280" s="137"/>
      <c r="D280" s="138"/>
      <c r="E280" s="139"/>
      <c r="F280" s="139"/>
      <c r="G280" s="139"/>
      <c r="H280" s="9"/>
      <c r="I280" s="9"/>
      <c r="J280" s="140"/>
      <c r="L280" s="157">
        <f>'gibanje pridelkov'!A121</f>
        <v>9</v>
      </c>
      <c r="M280" s="153">
        <f>'gibanje pridelkov'!B121</f>
        <v>0</v>
      </c>
      <c r="N280" s="153">
        <f>'gibanje pridelkov'!C121</f>
        <v>0</v>
      </c>
      <c r="O280" s="419">
        <f>'gibanje pridelkov'!F121</f>
        <v>0</v>
      </c>
      <c r="P280" s="420"/>
      <c r="Q280" s="421"/>
    </row>
    <row r="281" spans="2:17" x14ac:dyDescent="0.2">
      <c r="B281" s="396">
        <v>30</v>
      </c>
      <c r="C281" s="137"/>
      <c r="D281" s="138"/>
      <c r="E281" s="139"/>
      <c r="F281" s="139"/>
      <c r="G281" s="139"/>
      <c r="H281" s="9"/>
      <c r="I281" s="9"/>
      <c r="J281" s="140"/>
      <c r="L281" s="157">
        <f>'gibanje pridelkov'!A122</f>
        <v>10</v>
      </c>
      <c r="M281" s="153">
        <f>'gibanje pridelkov'!B122</f>
        <v>0</v>
      </c>
      <c r="N281" s="153">
        <f>'gibanje pridelkov'!C122</f>
        <v>0</v>
      </c>
      <c r="O281" s="419">
        <f>'gibanje pridelkov'!F122</f>
        <v>0</v>
      </c>
      <c r="P281" s="420"/>
      <c r="Q281" s="421"/>
    </row>
    <row r="282" spans="2:17" x14ac:dyDescent="0.2">
      <c r="B282" s="396">
        <v>31</v>
      </c>
      <c r="C282" s="137"/>
      <c r="D282" s="138"/>
      <c r="E282" s="139"/>
      <c r="F282" s="139"/>
      <c r="G282" s="139"/>
      <c r="H282" s="9"/>
      <c r="I282" s="9"/>
      <c r="J282" s="140"/>
      <c r="L282" s="157">
        <f>'gibanje pridelkov'!A123</f>
        <v>11</v>
      </c>
      <c r="M282" s="153">
        <f>'gibanje pridelkov'!B123</f>
        <v>0</v>
      </c>
      <c r="N282" s="153">
        <f>'gibanje pridelkov'!C123</f>
        <v>0</v>
      </c>
      <c r="O282" s="419">
        <f>'gibanje pridelkov'!F123</f>
        <v>0</v>
      </c>
      <c r="P282" s="420"/>
      <c r="Q282" s="421"/>
    </row>
    <row r="283" spans="2:17" x14ac:dyDescent="0.2">
      <c r="B283" s="396">
        <v>32</v>
      </c>
      <c r="C283" s="137"/>
      <c r="D283" s="138"/>
      <c r="E283" s="139"/>
      <c r="F283" s="139"/>
      <c r="G283" s="139"/>
      <c r="H283" s="9"/>
      <c r="I283" s="9"/>
      <c r="J283" s="140"/>
      <c r="L283" s="157">
        <f>'gibanje pridelkov'!A124</f>
        <v>12</v>
      </c>
      <c r="M283" s="153">
        <f>'gibanje pridelkov'!B124</f>
        <v>0</v>
      </c>
      <c r="N283" s="153">
        <f>'gibanje pridelkov'!C124</f>
        <v>0</v>
      </c>
      <c r="O283" s="419">
        <f>'gibanje pridelkov'!F124</f>
        <v>0</v>
      </c>
      <c r="P283" s="420"/>
      <c r="Q283" s="421"/>
    </row>
    <row r="284" spans="2:17" x14ac:dyDescent="0.2">
      <c r="B284" s="396">
        <v>33</v>
      </c>
      <c r="C284" s="137"/>
      <c r="D284" s="138"/>
      <c r="E284" s="139"/>
      <c r="F284" s="139"/>
      <c r="G284" s="139"/>
      <c r="H284" s="9"/>
      <c r="I284" s="9"/>
      <c r="J284" s="140"/>
      <c r="L284" s="157">
        <f>'gibanje pridelkov'!A125</f>
        <v>13</v>
      </c>
      <c r="M284" s="153">
        <f>'gibanje pridelkov'!B125</f>
        <v>0</v>
      </c>
      <c r="N284" s="153">
        <f>'gibanje pridelkov'!C125</f>
        <v>0</v>
      </c>
      <c r="O284" s="419">
        <f>'gibanje pridelkov'!F125</f>
        <v>0</v>
      </c>
      <c r="P284" s="420"/>
      <c r="Q284" s="421"/>
    </row>
    <row r="285" spans="2:17" x14ac:dyDescent="0.2">
      <c r="B285" s="396">
        <v>34</v>
      </c>
      <c r="C285" s="137"/>
      <c r="D285" s="138"/>
      <c r="E285" s="139"/>
      <c r="F285" s="139"/>
      <c r="G285" s="139"/>
      <c r="H285" s="9"/>
      <c r="I285" s="9"/>
      <c r="J285" s="140"/>
      <c r="L285" s="157">
        <f>'gibanje pridelkov'!A126</f>
        <v>14</v>
      </c>
      <c r="M285" s="153">
        <f>'gibanje pridelkov'!B126</f>
        <v>0</v>
      </c>
      <c r="N285" s="153">
        <f>'gibanje pridelkov'!C126</f>
        <v>0</v>
      </c>
      <c r="O285" s="419">
        <f>'gibanje pridelkov'!F126</f>
        <v>0</v>
      </c>
      <c r="P285" s="420"/>
      <c r="Q285" s="421"/>
    </row>
    <row r="286" spans="2:17" ht="13.5" thickBot="1" x14ac:dyDescent="0.25">
      <c r="B286" s="396">
        <v>35</v>
      </c>
      <c r="C286" s="137"/>
      <c r="D286" s="138"/>
      <c r="E286" s="139"/>
      <c r="F286" s="139"/>
      <c r="G286" s="139"/>
      <c r="H286" s="9"/>
      <c r="I286" s="9"/>
      <c r="J286" s="140"/>
      <c r="L286" s="158">
        <f>'gibanje pridelkov'!A127</f>
        <v>15</v>
      </c>
      <c r="M286" s="159">
        <f>'gibanje pridelkov'!B127</f>
        <v>0</v>
      </c>
      <c r="N286" s="159">
        <f>'gibanje pridelkov'!C127</f>
        <v>0</v>
      </c>
      <c r="O286" s="433">
        <f>'gibanje pridelkov'!F127</f>
        <v>0</v>
      </c>
      <c r="P286" s="434"/>
      <c r="Q286" s="435"/>
    </row>
    <row r="287" spans="2:17" x14ac:dyDescent="0.2">
      <c r="B287" s="396">
        <v>36</v>
      </c>
      <c r="C287" s="137"/>
      <c r="D287" s="138"/>
      <c r="E287" s="139"/>
      <c r="F287" s="139"/>
      <c r="G287" s="139"/>
      <c r="H287" s="9"/>
      <c r="I287" s="9"/>
      <c r="J287" s="140"/>
      <c r="L287" s="166"/>
      <c r="M287" s="153"/>
      <c r="N287" s="153"/>
      <c r="O287" s="360"/>
      <c r="P287" s="361"/>
      <c r="Q287" s="361"/>
    </row>
    <row r="288" spans="2:17" x14ac:dyDescent="0.2">
      <c r="B288" s="396">
        <v>37</v>
      </c>
      <c r="C288" s="137"/>
      <c r="D288" s="138"/>
      <c r="E288" s="139"/>
      <c r="F288" s="139"/>
      <c r="G288" s="139"/>
      <c r="H288" s="9"/>
      <c r="I288" s="9"/>
      <c r="J288" s="140"/>
      <c r="L288" s="166"/>
      <c r="M288" s="153"/>
      <c r="N288" s="153"/>
      <c r="O288" s="360"/>
      <c r="P288" s="361"/>
      <c r="Q288" s="361"/>
    </row>
    <row r="289" spans="2:17" x14ac:dyDescent="0.2">
      <c r="B289" s="396">
        <v>38</v>
      </c>
      <c r="C289" s="137"/>
      <c r="D289" s="138"/>
      <c r="E289" s="139"/>
      <c r="F289" s="139"/>
      <c r="G289" s="139"/>
      <c r="H289" s="9"/>
      <c r="I289" s="9"/>
      <c r="J289" s="140"/>
      <c r="L289" s="166"/>
      <c r="M289" s="153"/>
      <c r="N289" s="153"/>
      <c r="O289" s="360"/>
      <c r="P289" s="361"/>
      <c r="Q289" s="361"/>
    </row>
    <row r="290" spans="2:17" x14ac:dyDescent="0.2">
      <c r="B290" s="396">
        <v>39</v>
      </c>
      <c r="C290" s="137"/>
      <c r="D290" s="138"/>
      <c r="E290" s="139"/>
      <c r="F290" s="139"/>
      <c r="G290" s="139"/>
      <c r="H290" s="9"/>
      <c r="I290" s="9"/>
      <c r="J290" s="140"/>
      <c r="L290" s="166"/>
      <c r="M290" s="153"/>
      <c r="N290" s="153"/>
      <c r="O290" s="360"/>
      <c r="P290" s="361"/>
      <c r="Q290" s="361"/>
    </row>
    <row r="291" spans="2:17" x14ac:dyDescent="0.2">
      <c r="B291" s="396">
        <v>40</v>
      </c>
      <c r="C291" s="137"/>
      <c r="D291" s="138"/>
      <c r="E291" s="139"/>
      <c r="F291" s="139"/>
      <c r="G291" s="139"/>
      <c r="H291" s="9"/>
      <c r="I291" s="9"/>
      <c r="J291" s="140"/>
      <c r="L291" s="166"/>
      <c r="M291" s="153"/>
      <c r="N291" s="153"/>
      <c r="O291" s="360"/>
      <c r="P291" s="361"/>
      <c r="Q291" s="361"/>
    </row>
    <row r="292" spans="2:17" x14ac:dyDescent="0.2">
      <c r="B292" s="396">
        <v>41</v>
      </c>
      <c r="C292" s="137"/>
      <c r="D292" s="138"/>
      <c r="E292" s="139"/>
      <c r="F292" s="139"/>
      <c r="G292" s="139"/>
      <c r="H292" s="9"/>
      <c r="I292" s="9"/>
      <c r="J292" s="140"/>
      <c r="L292" s="166"/>
      <c r="M292" s="153"/>
      <c r="N292" s="153"/>
      <c r="O292" s="360"/>
      <c r="P292" s="361"/>
      <c r="Q292" s="361"/>
    </row>
    <row r="293" spans="2:17" x14ac:dyDescent="0.2">
      <c r="B293" s="396">
        <v>42</v>
      </c>
      <c r="C293" s="137"/>
      <c r="D293" s="138"/>
      <c r="E293" s="139"/>
      <c r="F293" s="139"/>
      <c r="G293" s="139"/>
      <c r="H293" s="9"/>
      <c r="I293" s="9"/>
      <c r="J293" s="140"/>
      <c r="L293" s="166"/>
      <c r="M293" s="153"/>
      <c r="N293" s="153"/>
      <c r="O293" s="360"/>
      <c r="P293" s="361"/>
      <c r="Q293" s="361"/>
    </row>
    <row r="294" spans="2:17" x14ac:dyDescent="0.2">
      <c r="B294" s="396">
        <v>43</v>
      </c>
      <c r="C294" s="137"/>
      <c r="D294" s="138"/>
      <c r="E294" s="139"/>
      <c r="F294" s="139"/>
      <c r="G294" s="139"/>
      <c r="H294" s="9"/>
      <c r="I294" s="9"/>
      <c r="J294" s="140"/>
      <c r="L294" s="166"/>
      <c r="M294" s="153"/>
      <c r="N294" s="153"/>
      <c r="O294" s="360"/>
      <c r="P294" s="361"/>
      <c r="Q294" s="361"/>
    </row>
    <row r="295" spans="2:17" x14ac:dyDescent="0.2">
      <c r="B295" s="396">
        <v>44</v>
      </c>
      <c r="C295" s="137"/>
      <c r="D295" s="138"/>
      <c r="E295" s="139"/>
      <c r="F295" s="139"/>
      <c r="G295" s="139"/>
      <c r="H295" s="9"/>
      <c r="I295" s="9"/>
      <c r="J295" s="140"/>
      <c r="L295" s="166"/>
      <c r="M295" s="153"/>
      <c r="N295" s="153"/>
      <c r="O295" s="360"/>
      <c r="P295" s="361"/>
      <c r="Q295" s="361"/>
    </row>
    <row r="296" spans="2:17" x14ac:dyDescent="0.2">
      <c r="B296" s="396">
        <v>45</v>
      </c>
      <c r="C296" s="137"/>
      <c r="D296" s="138"/>
      <c r="E296" s="139"/>
      <c r="F296" s="139"/>
      <c r="G296" s="139"/>
      <c r="H296" s="9"/>
      <c r="I296" s="9"/>
      <c r="J296" s="140"/>
      <c r="L296" s="166"/>
      <c r="M296" s="153"/>
      <c r="N296" s="153"/>
      <c r="O296" s="360"/>
      <c r="P296" s="361"/>
      <c r="Q296" s="361"/>
    </row>
    <row r="297" spans="2:17" ht="13.5" thickBot="1" x14ac:dyDescent="0.25">
      <c r="B297" s="386" t="s">
        <v>35</v>
      </c>
      <c r="C297" s="393"/>
      <c r="D297" s="394"/>
      <c r="E297" s="397"/>
      <c r="F297" s="397"/>
      <c r="G297" s="397"/>
      <c r="H297" s="398">
        <f>SUM(H252:H296)</f>
        <v>0</v>
      </c>
      <c r="I297" s="398">
        <f>SUM(I252:I296)</f>
        <v>0</v>
      </c>
      <c r="J297" s="399"/>
    </row>
    <row r="298" spans="2:17" s="339" customFormat="1" ht="13.5" thickBot="1" x14ac:dyDescent="0.25">
      <c r="B298" s="386" t="s">
        <v>6</v>
      </c>
      <c r="C298" s="395" t="s">
        <v>50</v>
      </c>
      <c r="D298" s="394"/>
      <c r="E298" s="397"/>
      <c r="F298" s="397"/>
      <c r="G298" s="397"/>
      <c r="H298" s="398"/>
      <c r="I298" s="398"/>
      <c r="J298" s="399"/>
      <c r="L298" s="422" t="s">
        <v>78</v>
      </c>
      <c r="M298" s="423"/>
      <c r="N298" s="423"/>
      <c r="O298" s="423"/>
      <c r="P298" s="423"/>
      <c r="Q298" s="424"/>
    </row>
    <row r="299" spans="2:17" x14ac:dyDescent="0.2">
      <c r="B299" s="396">
        <v>1</v>
      </c>
      <c r="C299" s="137" t="s">
        <v>204</v>
      </c>
      <c r="D299" s="340" t="s">
        <v>197</v>
      </c>
      <c r="E299" s="13">
        <v>22</v>
      </c>
      <c r="F299" s="13"/>
      <c r="G299" s="13"/>
      <c r="H299" s="10"/>
      <c r="I299" s="10"/>
      <c r="J299" s="136"/>
      <c r="L299" s="436" t="s">
        <v>6</v>
      </c>
      <c r="M299" s="438" t="s">
        <v>46</v>
      </c>
      <c r="N299" s="438" t="s">
        <v>74</v>
      </c>
      <c r="O299" s="440" t="s">
        <v>77</v>
      </c>
      <c r="P299" s="442" t="s">
        <v>75</v>
      </c>
      <c r="Q299" s="428" t="s">
        <v>76</v>
      </c>
    </row>
    <row r="300" spans="2:17" x14ac:dyDescent="0.2">
      <c r="B300" s="396">
        <v>2</v>
      </c>
      <c r="C300" s="137" t="s">
        <v>204</v>
      </c>
      <c r="D300" s="340" t="s">
        <v>211</v>
      </c>
      <c r="E300" s="13">
        <v>9.5</v>
      </c>
      <c r="F300" s="13"/>
      <c r="G300" s="13"/>
      <c r="H300" s="10"/>
      <c r="I300" s="10"/>
      <c r="J300" s="136"/>
      <c r="L300" s="437"/>
      <c r="M300" s="439"/>
      <c r="N300" s="439"/>
      <c r="O300" s="441"/>
      <c r="P300" s="443"/>
      <c r="Q300" s="429"/>
    </row>
    <row r="301" spans="2:17" x14ac:dyDescent="0.2">
      <c r="B301" s="396">
        <v>3</v>
      </c>
      <c r="C301" s="137" t="s">
        <v>204</v>
      </c>
      <c r="D301" s="5" t="s">
        <v>198</v>
      </c>
      <c r="E301" s="13">
        <v>22</v>
      </c>
      <c r="F301" s="13"/>
      <c r="G301" s="13"/>
      <c r="H301" s="10"/>
      <c r="I301" s="10"/>
      <c r="J301" s="136"/>
      <c r="L301" s="152">
        <f>'gibanje živine'!A151</f>
        <v>1</v>
      </c>
      <c r="M301" s="167">
        <f>'gibanje živine'!B151</f>
        <v>0</v>
      </c>
      <c r="N301" s="167">
        <f>'gibanje živine'!C151</f>
        <v>0</v>
      </c>
      <c r="O301" s="168">
        <f>'gibanje živine'!E151</f>
        <v>0</v>
      </c>
      <c r="P301" s="169">
        <f>'gibanje živine'!H151</f>
        <v>0</v>
      </c>
      <c r="Q301" s="170">
        <f>'gibanje živine'!I151</f>
        <v>0</v>
      </c>
    </row>
    <row r="302" spans="2:17" x14ac:dyDescent="0.2">
      <c r="B302" s="396">
        <v>4</v>
      </c>
      <c r="C302" s="137"/>
      <c r="D302" s="5"/>
      <c r="E302" s="13"/>
      <c r="F302" s="13"/>
      <c r="G302" s="13"/>
      <c r="H302" s="10"/>
      <c r="I302" s="10"/>
      <c r="J302" s="136"/>
      <c r="L302" s="157">
        <f>'gibanje živine'!A152</f>
        <v>2</v>
      </c>
      <c r="M302" s="153">
        <f>'gibanje živine'!B152</f>
        <v>0</v>
      </c>
      <c r="N302" s="153">
        <f>'gibanje živine'!C152</f>
        <v>0</v>
      </c>
      <c r="O302" s="154">
        <f>'gibanje živine'!E152</f>
        <v>0</v>
      </c>
      <c r="P302" s="155">
        <f>'gibanje živine'!H152</f>
        <v>0</v>
      </c>
      <c r="Q302" s="156">
        <f>'gibanje živine'!I152</f>
        <v>0</v>
      </c>
    </row>
    <row r="303" spans="2:17" x14ac:dyDescent="0.2">
      <c r="B303" s="396">
        <v>5</v>
      </c>
      <c r="C303" s="137"/>
      <c r="D303" s="5"/>
      <c r="E303" s="13"/>
      <c r="F303" s="13"/>
      <c r="G303" s="13"/>
      <c r="H303" s="10"/>
      <c r="I303" s="10"/>
      <c r="J303" s="136"/>
      <c r="L303" s="157">
        <f>'gibanje živine'!A153</f>
        <v>3</v>
      </c>
      <c r="M303" s="153">
        <f>'gibanje živine'!B153</f>
        <v>0</v>
      </c>
      <c r="N303" s="153">
        <f>'gibanje živine'!C153</f>
        <v>0</v>
      </c>
      <c r="O303" s="154">
        <f>'gibanje živine'!E153</f>
        <v>0</v>
      </c>
      <c r="P303" s="155">
        <f>'gibanje živine'!H153</f>
        <v>0</v>
      </c>
      <c r="Q303" s="156">
        <f>'gibanje živine'!I153</f>
        <v>0</v>
      </c>
    </row>
    <row r="304" spans="2:17" x14ac:dyDescent="0.2">
      <c r="B304" s="396">
        <v>6</v>
      </c>
      <c r="C304" s="137"/>
      <c r="D304" s="5"/>
      <c r="E304" s="13"/>
      <c r="F304" s="13"/>
      <c r="G304" s="13"/>
      <c r="H304" s="10"/>
      <c r="I304" s="10"/>
      <c r="J304" s="136"/>
      <c r="L304" s="157">
        <f>'gibanje živine'!A154</f>
        <v>4</v>
      </c>
      <c r="M304" s="153">
        <f>'gibanje živine'!B154</f>
        <v>0</v>
      </c>
      <c r="N304" s="153">
        <f>'gibanje živine'!C154</f>
        <v>0</v>
      </c>
      <c r="O304" s="154">
        <f>'gibanje živine'!E154</f>
        <v>0</v>
      </c>
      <c r="P304" s="155">
        <f>'gibanje živine'!H154</f>
        <v>0</v>
      </c>
      <c r="Q304" s="156">
        <f>'gibanje živine'!I154</f>
        <v>0</v>
      </c>
    </row>
    <row r="305" spans="2:17" x14ac:dyDescent="0.2">
      <c r="B305" s="396">
        <v>7</v>
      </c>
      <c r="C305" s="137"/>
      <c r="D305" s="5"/>
      <c r="E305" s="13"/>
      <c r="F305" s="13"/>
      <c r="G305" s="13"/>
      <c r="H305" s="10"/>
      <c r="I305" s="10"/>
      <c r="J305" s="136"/>
      <c r="L305" s="157">
        <f>'gibanje živine'!A155</f>
        <v>5</v>
      </c>
      <c r="M305" s="153">
        <f>'gibanje živine'!B155</f>
        <v>0</v>
      </c>
      <c r="N305" s="153">
        <f>'gibanje živine'!C155</f>
        <v>0</v>
      </c>
      <c r="O305" s="154">
        <f>'gibanje živine'!E155</f>
        <v>0</v>
      </c>
      <c r="P305" s="155">
        <f>'gibanje živine'!H155</f>
        <v>0</v>
      </c>
      <c r="Q305" s="156">
        <f>'gibanje živine'!I155</f>
        <v>0</v>
      </c>
    </row>
    <row r="306" spans="2:17" x14ac:dyDescent="0.2">
      <c r="B306" s="396">
        <v>8</v>
      </c>
      <c r="C306" s="137"/>
      <c r="D306" s="5"/>
      <c r="E306" s="13"/>
      <c r="F306" s="13"/>
      <c r="G306" s="13"/>
      <c r="H306" s="10"/>
      <c r="I306" s="10"/>
      <c r="J306" s="136"/>
      <c r="L306" s="157">
        <f>'gibanje živine'!A156</f>
        <v>6</v>
      </c>
      <c r="M306" s="153">
        <f>'gibanje živine'!B156</f>
        <v>0</v>
      </c>
      <c r="N306" s="153">
        <f>'gibanje živine'!C156</f>
        <v>0</v>
      </c>
      <c r="O306" s="154">
        <f>'gibanje živine'!E156</f>
        <v>0</v>
      </c>
      <c r="P306" s="155">
        <f>'gibanje živine'!H156</f>
        <v>0</v>
      </c>
      <c r="Q306" s="156">
        <f>'gibanje živine'!I156</f>
        <v>0</v>
      </c>
    </row>
    <row r="307" spans="2:17" x14ac:dyDescent="0.2">
      <c r="B307" s="396">
        <v>9</v>
      </c>
      <c r="C307" s="137"/>
      <c r="D307" s="5"/>
      <c r="E307" s="13"/>
      <c r="F307" s="13"/>
      <c r="G307" s="13"/>
      <c r="H307" s="10"/>
      <c r="I307" s="10"/>
      <c r="J307" s="136"/>
      <c r="L307" s="157">
        <f>'gibanje živine'!A157</f>
        <v>7</v>
      </c>
      <c r="M307" s="153">
        <f>'gibanje živine'!B157</f>
        <v>0</v>
      </c>
      <c r="N307" s="153">
        <f>'gibanje živine'!C157</f>
        <v>0</v>
      </c>
      <c r="O307" s="154">
        <f>'gibanje živine'!E157</f>
        <v>0</v>
      </c>
      <c r="P307" s="155">
        <f>'gibanje živine'!H157</f>
        <v>0</v>
      </c>
      <c r="Q307" s="156">
        <f>'gibanje živine'!I157</f>
        <v>0</v>
      </c>
    </row>
    <row r="308" spans="2:17" x14ac:dyDescent="0.2">
      <c r="B308" s="396">
        <v>10</v>
      </c>
      <c r="C308" s="137"/>
      <c r="D308" s="5"/>
      <c r="E308" s="13"/>
      <c r="F308" s="13"/>
      <c r="G308" s="13"/>
      <c r="H308" s="10"/>
      <c r="I308" s="10"/>
      <c r="J308" s="136"/>
      <c r="L308" s="157">
        <f>'gibanje živine'!A158</f>
        <v>8</v>
      </c>
      <c r="M308" s="153">
        <f>'gibanje živine'!B158</f>
        <v>0</v>
      </c>
      <c r="N308" s="153">
        <f>'gibanje živine'!C158</f>
        <v>0</v>
      </c>
      <c r="O308" s="154">
        <f>'gibanje živine'!E158</f>
        <v>0</v>
      </c>
      <c r="P308" s="155">
        <f>'gibanje živine'!H158</f>
        <v>0</v>
      </c>
      <c r="Q308" s="156">
        <f>'gibanje živine'!I158</f>
        <v>0</v>
      </c>
    </row>
    <row r="309" spans="2:17" x14ac:dyDescent="0.2">
      <c r="B309" s="396">
        <v>11</v>
      </c>
      <c r="C309" s="137"/>
      <c r="D309" s="5"/>
      <c r="E309" s="13"/>
      <c r="F309" s="13"/>
      <c r="G309" s="13"/>
      <c r="H309" s="10"/>
      <c r="I309" s="10"/>
      <c r="J309" s="136"/>
      <c r="L309" s="157">
        <f>'gibanje živine'!A159</f>
        <v>9</v>
      </c>
      <c r="M309" s="153">
        <f>'gibanje živine'!B159</f>
        <v>0</v>
      </c>
      <c r="N309" s="153">
        <f>'gibanje živine'!C159</f>
        <v>0</v>
      </c>
      <c r="O309" s="154">
        <f>'gibanje živine'!E159</f>
        <v>0</v>
      </c>
      <c r="P309" s="155">
        <f>'gibanje živine'!H159</f>
        <v>0</v>
      </c>
      <c r="Q309" s="156">
        <f>'gibanje živine'!I159</f>
        <v>0</v>
      </c>
    </row>
    <row r="310" spans="2:17" x14ac:dyDescent="0.2">
      <c r="B310" s="396">
        <v>12</v>
      </c>
      <c r="C310" s="137"/>
      <c r="D310" s="5"/>
      <c r="E310" s="13"/>
      <c r="F310" s="13"/>
      <c r="G310" s="13"/>
      <c r="H310" s="10"/>
      <c r="I310" s="10"/>
      <c r="J310" s="136"/>
      <c r="L310" s="157">
        <f>'gibanje živine'!A160</f>
        <v>10</v>
      </c>
      <c r="M310" s="153">
        <f>'gibanje živine'!B160</f>
        <v>0</v>
      </c>
      <c r="N310" s="153">
        <f>'gibanje živine'!C160</f>
        <v>0</v>
      </c>
      <c r="O310" s="154">
        <f>'gibanje živine'!E160</f>
        <v>0</v>
      </c>
      <c r="P310" s="155">
        <f>'gibanje živine'!H160</f>
        <v>0</v>
      </c>
      <c r="Q310" s="156">
        <f>'gibanje živine'!I160</f>
        <v>0</v>
      </c>
    </row>
    <row r="311" spans="2:17" x14ac:dyDescent="0.2">
      <c r="B311" s="396">
        <v>13</v>
      </c>
      <c r="C311" s="137"/>
      <c r="D311" s="5"/>
      <c r="E311" s="13"/>
      <c r="F311" s="13"/>
      <c r="G311" s="13"/>
      <c r="H311" s="10"/>
      <c r="I311" s="10"/>
      <c r="J311" s="136"/>
      <c r="L311" s="157">
        <f>'gibanje živine'!A161</f>
        <v>11</v>
      </c>
      <c r="M311" s="153">
        <f>'gibanje živine'!B161</f>
        <v>0</v>
      </c>
      <c r="N311" s="153">
        <f>'gibanje živine'!C161</f>
        <v>0</v>
      </c>
      <c r="O311" s="154">
        <f>'gibanje živine'!E161</f>
        <v>0</v>
      </c>
      <c r="P311" s="155">
        <f>'gibanje živine'!H161</f>
        <v>0</v>
      </c>
      <c r="Q311" s="156">
        <f>'gibanje živine'!I161</f>
        <v>0</v>
      </c>
    </row>
    <row r="312" spans="2:17" x14ac:dyDescent="0.2">
      <c r="B312" s="396">
        <v>14</v>
      </c>
      <c r="C312" s="137"/>
      <c r="D312" s="5"/>
      <c r="E312" s="13"/>
      <c r="F312" s="13"/>
      <c r="G312" s="13"/>
      <c r="H312" s="10"/>
      <c r="I312" s="10"/>
      <c r="J312" s="136"/>
      <c r="L312" s="157">
        <f>'gibanje živine'!A162</f>
        <v>12</v>
      </c>
      <c r="M312" s="153">
        <f>'gibanje živine'!B162</f>
        <v>0</v>
      </c>
      <c r="N312" s="153">
        <f>'gibanje živine'!C162</f>
        <v>0</v>
      </c>
      <c r="O312" s="154">
        <f>'gibanje živine'!E162</f>
        <v>0</v>
      </c>
      <c r="P312" s="155">
        <f>'gibanje živine'!H162</f>
        <v>0</v>
      </c>
      <c r="Q312" s="156">
        <f>'gibanje živine'!I162</f>
        <v>0</v>
      </c>
    </row>
    <row r="313" spans="2:17" x14ac:dyDescent="0.2">
      <c r="B313" s="396">
        <v>15</v>
      </c>
      <c r="C313" s="137"/>
      <c r="D313" s="5"/>
      <c r="E313" s="13"/>
      <c r="F313" s="13"/>
      <c r="G313" s="13"/>
      <c r="H313" s="10"/>
      <c r="I313" s="10"/>
      <c r="J313" s="136"/>
      <c r="L313" s="157">
        <f>'gibanje živine'!A163</f>
        <v>13</v>
      </c>
      <c r="M313" s="153">
        <f>'gibanje živine'!B163</f>
        <v>0</v>
      </c>
      <c r="N313" s="153">
        <f>'gibanje živine'!C163</f>
        <v>0</v>
      </c>
      <c r="O313" s="154">
        <f>'gibanje živine'!E163</f>
        <v>0</v>
      </c>
      <c r="P313" s="155">
        <f>'gibanje živine'!H163</f>
        <v>0</v>
      </c>
      <c r="Q313" s="156">
        <f>'gibanje živine'!I163</f>
        <v>0</v>
      </c>
    </row>
    <row r="314" spans="2:17" x14ac:dyDescent="0.2">
      <c r="B314" s="396">
        <v>16</v>
      </c>
      <c r="C314" s="137"/>
      <c r="D314" s="5"/>
      <c r="E314" s="13"/>
      <c r="F314" s="13"/>
      <c r="G314" s="13"/>
      <c r="H314" s="10"/>
      <c r="I314" s="10"/>
      <c r="J314" s="136"/>
      <c r="L314" s="157">
        <f>'gibanje živine'!A164</f>
        <v>14</v>
      </c>
      <c r="M314" s="153">
        <f>'gibanje živine'!B164</f>
        <v>0</v>
      </c>
      <c r="N314" s="153">
        <f>'gibanje živine'!C164</f>
        <v>0</v>
      </c>
      <c r="O314" s="154">
        <f>'gibanje živine'!E164</f>
        <v>0</v>
      </c>
      <c r="P314" s="155">
        <f>'gibanje živine'!H164</f>
        <v>0</v>
      </c>
      <c r="Q314" s="156">
        <f>'gibanje živine'!I164</f>
        <v>0</v>
      </c>
    </row>
    <row r="315" spans="2:17" ht="13.5" thickBot="1" x14ac:dyDescent="0.25">
      <c r="B315" s="396">
        <v>17</v>
      </c>
      <c r="C315" s="137"/>
      <c r="D315" s="5"/>
      <c r="E315" s="13"/>
      <c r="F315" s="13"/>
      <c r="G315" s="13"/>
      <c r="H315" s="10"/>
      <c r="I315" s="10"/>
      <c r="J315" s="136"/>
      <c r="L315" s="158">
        <f>'gibanje živine'!A165</f>
        <v>15</v>
      </c>
      <c r="M315" s="159">
        <f>'gibanje živine'!B165</f>
        <v>0</v>
      </c>
      <c r="N315" s="159">
        <f>'gibanje živine'!C165</f>
        <v>0</v>
      </c>
      <c r="O315" s="160">
        <f>'gibanje živine'!E165</f>
        <v>0</v>
      </c>
      <c r="P315" s="161">
        <f>'gibanje živine'!H165</f>
        <v>0</v>
      </c>
      <c r="Q315" s="162">
        <f>'gibanje živine'!I165</f>
        <v>0</v>
      </c>
    </row>
    <row r="316" spans="2:17" ht="13.5" thickBot="1" x14ac:dyDescent="0.25">
      <c r="B316" s="396">
        <v>18</v>
      </c>
      <c r="C316" s="137"/>
      <c r="D316" s="5"/>
      <c r="E316" s="13"/>
      <c r="F316" s="13"/>
      <c r="G316" s="13"/>
      <c r="H316" s="10"/>
      <c r="I316" s="10"/>
      <c r="J316" s="136"/>
    </row>
    <row r="317" spans="2:17" ht="13.5" thickBot="1" x14ac:dyDescent="0.25">
      <c r="B317" s="396">
        <v>19</v>
      </c>
      <c r="C317" s="137"/>
      <c r="D317" s="138"/>
      <c r="E317" s="139"/>
      <c r="F317" s="139"/>
      <c r="G317" s="139"/>
      <c r="H317" s="9"/>
      <c r="I317" s="9"/>
      <c r="J317" s="140"/>
      <c r="L317" s="430" t="s">
        <v>79</v>
      </c>
      <c r="M317" s="431"/>
      <c r="N317" s="431"/>
      <c r="O317" s="431"/>
      <c r="P317" s="431"/>
      <c r="Q317" s="432"/>
    </row>
    <row r="318" spans="2:17" ht="12.75" customHeight="1" x14ac:dyDescent="0.2">
      <c r="B318" s="396">
        <v>20</v>
      </c>
      <c r="C318" s="137"/>
      <c r="D318" s="138"/>
      <c r="E318" s="139"/>
      <c r="F318" s="139"/>
      <c r="G318" s="139"/>
      <c r="H318" s="9"/>
      <c r="I318" s="9"/>
      <c r="J318" s="140"/>
      <c r="L318" s="171" t="s">
        <v>6</v>
      </c>
      <c r="M318" s="172" t="s">
        <v>80</v>
      </c>
      <c r="N318" s="172" t="s">
        <v>1</v>
      </c>
      <c r="O318" s="447" t="s">
        <v>81</v>
      </c>
      <c r="P318" s="448"/>
      <c r="Q318" s="449"/>
    </row>
    <row r="319" spans="2:17" x14ac:dyDescent="0.2">
      <c r="B319" s="396">
        <v>21</v>
      </c>
      <c r="C319" s="137"/>
      <c r="D319" s="138"/>
      <c r="E319" s="139"/>
      <c r="F319" s="139"/>
      <c r="G319" s="139"/>
      <c r="H319" s="9"/>
      <c r="I319" s="9"/>
      <c r="J319" s="140"/>
      <c r="L319" s="152">
        <f>'gibanje pridelkov'!A137</f>
        <v>1</v>
      </c>
      <c r="M319" s="167">
        <f>'gibanje pridelkov'!B137</f>
        <v>0</v>
      </c>
      <c r="N319" s="167">
        <f>'gibanje pridelkov'!C137</f>
        <v>0</v>
      </c>
      <c r="O319" s="444">
        <f>'gibanje pridelkov'!F137</f>
        <v>0</v>
      </c>
      <c r="P319" s="445"/>
      <c r="Q319" s="446"/>
    </row>
    <row r="320" spans="2:17" x14ac:dyDescent="0.2">
      <c r="B320" s="396">
        <v>22</v>
      </c>
      <c r="C320" s="137"/>
      <c r="D320" s="138"/>
      <c r="E320" s="139"/>
      <c r="F320" s="139"/>
      <c r="G320" s="139"/>
      <c r="H320" s="9"/>
      <c r="I320" s="9"/>
      <c r="J320" s="140"/>
      <c r="L320" s="157">
        <f>'gibanje pridelkov'!A138</f>
        <v>2</v>
      </c>
      <c r="M320" s="153">
        <f>'gibanje pridelkov'!B138</f>
        <v>0</v>
      </c>
      <c r="N320" s="153">
        <f>'gibanje pridelkov'!C138</f>
        <v>0</v>
      </c>
      <c r="O320" s="419">
        <f>'gibanje pridelkov'!F138</f>
        <v>0</v>
      </c>
      <c r="P320" s="420"/>
      <c r="Q320" s="421"/>
    </row>
    <row r="321" spans="2:17" x14ac:dyDescent="0.2">
      <c r="B321" s="396">
        <v>23</v>
      </c>
      <c r="C321" s="137"/>
      <c r="D321" s="138"/>
      <c r="E321" s="139"/>
      <c r="F321" s="139"/>
      <c r="G321" s="139"/>
      <c r="H321" s="141"/>
      <c r="I321" s="141"/>
      <c r="J321" s="140"/>
      <c r="L321" s="157">
        <f>'gibanje pridelkov'!A139</f>
        <v>3</v>
      </c>
      <c r="M321" s="153">
        <f>'gibanje pridelkov'!B139</f>
        <v>0</v>
      </c>
      <c r="N321" s="153">
        <f>'gibanje pridelkov'!C139</f>
        <v>0</v>
      </c>
      <c r="O321" s="419">
        <f>'gibanje pridelkov'!F139</f>
        <v>0</v>
      </c>
      <c r="P321" s="420"/>
      <c r="Q321" s="421"/>
    </row>
    <row r="322" spans="2:17" x14ac:dyDescent="0.2">
      <c r="B322" s="396">
        <v>24</v>
      </c>
      <c r="C322" s="137"/>
      <c r="D322" s="138"/>
      <c r="E322" s="139"/>
      <c r="F322" s="139"/>
      <c r="G322" s="139"/>
      <c r="H322" s="9"/>
      <c r="I322" s="9"/>
      <c r="J322" s="140"/>
      <c r="L322" s="157">
        <f>'gibanje pridelkov'!A140</f>
        <v>4</v>
      </c>
      <c r="M322" s="153">
        <f>'gibanje pridelkov'!B140</f>
        <v>0</v>
      </c>
      <c r="N322" s="153">
        <f>'gibanje pridelkov'!C140</f>
        <v>0</v>
      </c>
      <c r="O322" s="419">
        <f>'gibanje pridelkov'!F140</f>
        <v>0</v>
      </c>
      <c r="P322" s="420"/>
      <c r="Q322" s="421"/>
    </row>
    <row r="323" spans="2:17" x14ac:dyDescent="0.2">
      <c r="B323" s="396">
        <v>25</v>
      </c>
      <c r="C323" s="137"/>
      <c r="D323" s="5"/>
      <c r="E323" s="13"/>
      <c r="F323" s="13"/>
      <c r="G323" s="13"/>
      <c r="H323" s="10"/>
      <c r="I323" s="10"/>
      <c r="J323" s="136"/>
      <c r="L323" s="157">
        <f>'gibanje pridelkov'!A141</f>
        <v>5</v>
      </c>
      <c r="M323" s="153">
        <f>'gibanje pridelkov'!B141</f>
        <v>0</v>
      </c>
      <c r="N323" s="153">
        <f>'gibanje pridelkov'!C141</f>
        <v>0</v>
      </c>
      <c r="O323" s="419">
        <f>'gibanje pridelkov'!F141</f>
        <v>0</v>
      </c>
      <c r="P323" s="420"/>
      <c r="Q323" s="421"/>
    </row>
    <row r="324" spans="2:17" x14ac:dyDescent="0.2">
      <c r="B324" s="396">
        <v>26</v>
      </c>
      <c r="C324" s="137"/>
      <c r="D324" s="5"/>
      <c r="E324" s="13"/>
      <c r="F324" s="13"/>
      <c r="G324" s="13"/>
      <c r="H324" s="10"/>
      <c r="I324" s="10"/>
      <c r="J324" s="136"/>
      <c r="L324" s="157">
        <f>'gibanje pridelkov'!A142</f>
        <v>6</v>
      </c>
      <c r="M324" s="153">
        <f>'gibanje pridelkov'!B142</f>
        <v>0</v>
      </c>
      <c r="N324" s="153">
        <f>'gibanje pridelkov'!C142</f>
        <v>0</v>
      </c>
      <c r="O324" s="419">
        <f>'gibanje pridelkov'!F142</f>
        <v>0</v>
      </c>
      <c r="P324" s="420"/>
      <c r="Q324" s="421"/>
    </row>
    <row r="325" spans="2:17" x14ac:dyDescent="0.2">
      <c r="B325" s="396">
        <v>27</v>
      </c>
      <c r="C325" s="137"/>
      <c r="D325" s="5"/>
      <c r="E325" s="13"/>
      <c r="F325" s="13"/>
      <c r="G325" s="13"/>
      <c r="H325" s="10"/>
      <c r="I325" s="10"/>
      <c r="J325" s="136"/>
      <c r="L325" s="157">
        <f>'gibanje pridelkov'!A143</f>
        <v>7</v>
      </c>
      <c r="M325" s="153">
        <f>'gibanje pridelkov'!B143</f>
        <v>0</v>
      </c>
      <c r="N325" s="153">
        <f>'gibanje pridelkov'!C143</f>
        <v>0</v>
      </c>
      <c r="O325" s="419">
        <f>'gibanje pridelkov'!F143</f>
        <v>0</v>
      </c>
      <c r="P325" s="420"/>
      <c r="Q325" s="421"/>
    </row>
    <row r="326" spans="2:17" x14ac:dyDescent="0.2">
      <c r="B326" s="396">
        <v>28</v>
      </c>
      <c r="C326" s="137"/>
      <c r="D326" s="5"/>
      <c r="E326" s="13"/>
      <c r="F326" s="13"/>
      <c r="G326" s="13"/>
      <c r="H326" s="10"/>
      <c r="I326" s="10"/>
      <c r="J326" s="136"/>
      <c r="L326" s="157">
        <f>'gibanje pridelkov'!A144</f>
        <v>8</v>
      </c>
      <c r="M326" s="153">
        <f>'gibanje pridelkov'!B144</f>
        <v>0</v>
      </c>
      <c r="N326" s="153">
        <f>'gibanje pridelkov'!C144</f>
        <v>0</v>
      </c>
      <c r="O326" s="419">
        <f>'gibanje pridelkov'!F144</f>
        <v>0</v>
      </c>
      <c r="P326" s="420"/>
      <c r="Q326" s="421"/>
    </row>
    <row r="327" spans="2:17" x14ac:dyDescent="0.2">
      <c r="B327" s="396">
        <v>29</v>
      </c>
      <c r="C327" s="137"/>
      <c r="D327" s="5"/>
      <c r="E327" s="13"/>
      <c r="F327" s="13"/>
      <c r="G327" s="13"/>
      <c r="H327" s="10"/>
      <c r="I327" s="10"/>
      <c r="J327" s="136"/>
      <c r="L327" s="157">
        <f>'gibanje pridelkov'!A145</f>
        <v>9</v>
      </c>
      <c r="M327" s="153">
        <f>'gibanje pridelkov'!B145</f>
        <v>0</v>
      </c>
      <c r="N327" s="153">
        <f>'gibanje pridelkov'!C145</f>
        <v>0</v>
      </c>
      <c r="O327" s="419">
        <f>'gibanje pridelkov'!F145</f>
        <v>0</v>
      </c>
      <c r="P327" s="420"/>
      <c r="Q327" s="421"/>
    </row>
    <row r="328" spans="2:17" x14ac:dyDescent="0.2">
      <c r="B328" s="396">
        <v>30</v>
      </c>
      <c r="C328" s="137"/>
      <c r="D328" s="5"/>
      <c r="E328" s="13"/>
      <c r="F328" s="13"/>
      <c r="G328" s="13"/>
      <c r="H328" s="10"/>
      <c r="I328" s="10"/>
      <c r="J328" s="136"/>
      <c r="L328" s="157">
        <f>'gibanje pridelkov'!A146</f>
        <v>10</v>
      </c>
      <c r="M328" s="153">
        <f>'gibanje pridelkov'!B146</f>
        <v>0</v>
      </c>
      <c r="N328" s="153">
        <f>'gibanje pridelkov'!C146</f>
        <v>0</v>
      </c>
      <c r="O328" s="419">
        <f>'gibanje pridelkov'!F146</f>
        <v>0</v>
      </c>
      <c r="P328" s="420"/>
      <c r="Q328" s="421"/>
    </row>
    <row r="329" spans="2:17" x14ac:dyDescent="0.2">
      <c r="B329" s="396">
        <v>31</v>
      </c>
      <c r="C329" s="137"/>
      <c r="D329" s="5"/>
      <c r="E329" s="13"/>
      <c r="F329" s="13"/>
      <c r="G329" s="13"/>
      <c r="H329" s="10"/>
      <c r="I329" s="10"/>
      <c r="J329" s="136"/>
      <c r="L329" s="157">
        <f>'gibanje pridelkov'!A147</f>
        <v>11</v>
      </c>
      <c r="M329" s="153">
        <f>'gibanje pridelkov'!B147</f>
        <v>0</v>
      </c>
      <c r="N329" s="153">
        <f>'gibanje pridelkov'!C147</f>
        <v>0</v>
      </c>
      <c r="O329" s="419">
        <f>'gibanje pridelkov'!F147</f>
        <v>0</v>
      </c>
      <c r="P329" s="420"/>
      <c r="Q329" s="421"/>
    </row>
    <row r="330" spans="2:17" x14ac:dyDescent="0.2">
      <c r="B330" s="396">
        <v>32</v>
      </c>
      <c r="C330" s="137"/>
      <c r="D330" s="5"/>
      <c r="E330" s="13"/>
      <c r="F330" s="13"/>
      <c r="G330" s="13"/>
      <c r="H330" s="10"/>
      <c r="I330" s="10"/>
      <c r="J330" s="136"/>
      <c r="L330" s="157">
        <f>'gibanje pridelkov'!A148</f>
        <v>12</v>
      </c>
      <c r="M330" s="153">
        <f>'gibanje pridelkov'!B148</f>
        <v>0</v>
      </c>
      <c r="N330" s="153">
        <f>'gibanje pridelkov'!C148</f>
        <v>0</v>
      </c>
      <c r="O330" s="419">
        <f>'gibanje pridelkov'!F148</f>
        <v>0</v>
      </c>
      <c r="P330" s="420"/>
      <c r="Q330" s="421"/>
    </row>
    <row r="331" spans="2:17" x14ac:dyDescent="0.2">
      <c r="B331" s="396">
        <v>33</v>
      </c>
      <c r="C331" s="137"/>
      <c r="D331" s="5"/>
      <c r="E331" s="13"/>
      <c r="F331" s="13"/>
      <c r="G331" s="13"/>
      <c r="H331" s="10"/>
      <c r="I331" s="10"/>
      <c r="J331" s="136"/>
      <c r="L331" s="157">
        <f>'gibanje pridelkov'!A149</f>
        <v>13</v>
      </c>
      <c r="M331" s="153">
        <f>'gibanje pridelkov'!B149</f>
        <v>0</v>
      </c>
      <c r="N331" s="153">
        <f>'gibanje pridelkov'!C149</f>
        <v>0</v>
      </c>
      <c r="O331" s="419">
        <f>'gibanje pridelkov'!F149</f>
        <v>0</v>
      </c>
      <c r="P331" s="420"/>
      <c r="Q331" s="421"/>
    </row>
    <row r="332" spans="2:17" x14ac:dyDescent="0.2">
      <c r="B332" s="396">
        <v>34</v>
      </c>
      <c r="C332" s="137"/>
      <c r="D332" s="5"/>
      <c r="E332" s="13"/>
      <c r="F332" s="13"/>
      <c r="G332" s="13"/>
      <c r="H332" s="10"/>
      <c r="I332" s="10"/>
      <c r="J332" s="136"/>
      <c r="L332" s="157">
        <f>'gibanje pridelkov'!A150</f>
        <v>14</v>
      </c>
      <c r="M332" s="153">
        <f>'gibanje pridelkov'!B150</f>
        <v>0</v>
      </c>
      <c r="N332" s="153">
        <f>'gibanje pridelkov'!C150</f>
        <v>0</v>
      </c>
      <c r="O332" s="419">
        <f>'gibanje pridelkov'!F150</f>
        <v>0</v>
      </c>
      <c r="P332" s="420"/>
      <c r="Q332" s="421"/>
    </row>
    <row r="333" spans="2:17" ht="13.5" thickBot="1" x14ac:dyDescent="0.25">
      <c r="B333" s="396">
        <v>35</v>
      </c>
      <c r="C333" s="137"/>
      <c r="D333" s="5"/>
      <c r="E333" s="13"/>
      <c r="F333" s="13"/>
      <c r="G333" s="13"/>
      <c r="H333" s="10"/>
      <c r="I333" s="10"/>
      <c r="J333" s="136"/>
      <c r="L333" s="158">
        <f>'gibanje pridelkov'!A151</f>
        <v>15</v>
      </c>
      <c r="M333" s="159">
        <f>'gibanje pridelkov'!B151</f>
        <v>0</v>
      </c>
      <c r="N333" s="159">
        <f>'gibanje pridelkov'!C151</f>
        <v>0</v>
      </c>
      <c r="O333" s="433">
        <f>'gibanje pridelkov'!F151</f>
        <v>0</v>
      </c>
      <c r="P333" s="434"/>
      <c r="Q333" s="435"/>
    </row>
    <row r="334" spans="2:17" x14ac:dyDescent="0.2">
      <c r="B334" s="396">
        <v>36</v>
      </c>
      <c r="C334" s="137"/>
      <c r="D334" s="5"/>
      <c r="E334" s="13"/>
      <c r="F334" s="13"/>
      <c r="G334" s="13"/>
      <c r="H334" s="10"/>
      <c r="I334" s="10"/>
      <c r="J334" s="136"/>
      <c r="L334" s="166"/>
      <c r="M334" s="153"/>
      <c r="N334" s="153"/>
      <c r="O334" s="360"/>
      <c r="P334" s="361"/>
      <c r="Q334" s="361"/>
    </row>
    <row r="335" spans="2:17" x14ac:dyDescent="0.2">
      <c r="B335" s="396">
        <v>37</v>
      </c>
      <c r="C335" s="137"/>
      <c r="D335" s="5"/>
      <c r="E335" s="13"/>
      <c r="F335" s="13"/>
      <c r="G335" s="13"/>
      <c r="H335" s="10"/>
      <c r="I335" s="10"/>
      <c r="J335" s="136"/>
      <c r="L335" s="166"/>
      <c r="M335" s="153"/>
      <c r="N335" s="153"/>
      <c r="O335" s="360"/>
      <c r="P335" s="361"/>
      <c r="Q335" s="361"/>
    </row>
    <row r="336" spans="2:17" x14ac:dyDescent="0.2">
      <c r="B336" s="396">
        <v>38</v>
      </c>
      <c r="C336" s="137"/>
      <c r="D336" s="5"/>
      <c r="E336" s="13"/>
      <c r="F336" s="13"/>
      <c r="G336" s="13"/>
      <c r="H336" s="10"/>
      <c r="I336" s="10"/>
      <c r="J336" s="136"/>
      <c r="L336" s="166"/>
      <c r="M336" s="153"/>
      <c r="N336" s="153"/>
      <c r="O336" s="360"/>
      <c r="P336" s="361"/>
      <c r="Q336" s="361"/>
    </row>
    <row r="337" spans="2:17" x14ac:dyDescent="0.2">
      <c r="B337" s="396">
        <v>39</v>
      </c>
      <c r="C337" s="137"/>
      <c r="D337" s="5"/>
      <c r="E337" s="13"/>
      <c r="F337" s="13"/>
      <c r="G337" s="13"/>
      <c r="H337" s="10"/>
      <c r="I337" s="10"/>
      <c r="J337" s="136"/>
      <c r="L337" s="166"/>
      <c r="M337" s="153"/>
      <c r="N337" s="153"/>
      <c r="O337" s="360"/>
      <c r="P337" s="361"/>
      <c r="Q337" s="361"/>
    </row>
    <row r="338" spans="2:17" x14ac:dyDescent="0.2">
      <c r="B338" s="396">
        <v>40</v>
      </c>
      <c r="C338" s="137"/>
      <c r="D338" s="5"/>
      <c r="E338" s="13"/>
      <c r="F338" s="13"/>
      <c r="G338" s="13"/>
      <c r="H338" s="10"/>
      <c r="I338" s="10"/>
      <c r="J338" s="136"/>
      <c r="L338" s="166"/>
      <c r="M338" s="153"/>
      <c r="N338" s="153"/>
      <c r="O338" s="360"/>
      <c r="P338" s="361"/>
      <c r="Q338" s="361"/>
    </row>
    <row r="339" spans="2:17" x14ac:dyDescent="0.2">
      <c r="B339" s="396">
        <v>41</v>
      </c>
      <c r="C339" s="137"/>
      <c r="D339" s="5"/>
      <c r="E339" s="13"/>
      <c r="F339" s="13"/>
      <c r="G339" s="13"/>
      <c r="H339" s="10"/>
      <c r="I339" s="10"/>
      <c r="J339" s="136"/>
      <c r="L339" s="166"/>
      <c r="M339" s="153"/>
      <c r="N339" s="153"/>
      <c r="O339" s="360"/>
      <c r="P339" s="361"/>
      <c r="Q339" s="361"/>
    </row>
    <row r="340" spans="2:17" x14ac:dyDescent="0.2">
      <c r="B340" s="396">
        <v>42</v>
      </c>
      <c r="C340" s="137"/>
      <c r="D340" s="5"/>
      <c r="E340" s="13"/>
      <c r="F340" s="13"/>
      <c r="G340" s="13"/>
      <c r="H340" s="10"/>
      <c r="I340" s="10"/>
      <c r="J340" s="136"/>
      <c r="L340" s="166"/>
      <c r="M340" s="153"/>
      <c r="N340" s="153"/>
      <c r="O340" s="360"/>
      <c r="P340" s="361"/>
      <c r="Q340" s="361"/>
    </row>
    <row r="341" spans="2:17" x14ac:dyDescent="0.2">
      <c r="B341" s="396">
        <v>43</v>
      </c>
      <c r="C341" s="137"/>
      <c r="D341" s="5"/>
      <c r="E341" s="13"/>
      <c r="F341" s="13"/>
      <c r="G341" s="13"/>
      <c r="H341" s="10"/>
      <c r="I341" s="10"/>
      <c r="J341" s="136"/>
      <c r="L341" s="166"/>
      <c r="M341" s="153"/>
      <c r="N341" s="153"/>
      <c r="O341" s="360"/>
      <c r="P341" s="361"/>
      <c r="Q341" s="361"/>
    </row>
    <row r="342" spans="2:17" x14ac:dyDescent="0.2">
      <c r="B342" s="396">
        <v>44</v>
      </c>
      <c r="C342" s="137"/>
      <c r="D342" s="5"/>
      <c r="E342" s="13"/>
      <c r="F342" s="13"/>
      <c r="G342" s="13"/>
      <c r="H342" s="10"/>
      <c r="I342" s="10"/>
      <c r="J342" s="136"/>
      <c r="L342" s="166"/>
      <c r="M342" s="153"/>
      <c r="N342" s="153"/>
      <c r="O342" s="360"/>
      <c r="P342" s="361"/>
      <c r="Q342" s="361"/>
    </row>
    <row r="343" spans="2:17" x14ac:dyDescent="0.2">
      <c r="B343" s="396">
        <v>45</v>
      </c>
      <c r="C343" s="137"/>
      <c r="D343" s="5"/>
      <c r="E343" s="13"/>
      <c r="F343" s="13"/>
      <c r="G343" s="13"/>
      <c r="H343" s="10"/>
      <c r="I343" s="10"/>
      <c r="J343" s="136"/>
      <c r="L343" s="166"/>
      <c r="M343" s="153"/>
      <c r="N343" s="153"/>
      <c r="O343" s="360"/>
      <c r="P343" s="361"/>
      <c r="Q343" s="361"/>
    </row>
    <row r="344" spans="2:17" ht="13.5" thickBot="1" x14ac:dyDescent="0.25">
      <c r="B344" s="386" t="s">
        <v>35</v>
      </c>
      <c r="C344" s="393"/>
      <c r="D344" s="394"/>
      <c r="E344" s="397"/>
      <c r="F344" s="397"/>
      <c r="G344" s="397"/>
      <c r="H344" s="398">
        <f>SUM(H299:H343)</f>
        <v>0</v>
      </c>
      <c r="I344" s="398">
        <f>SUM(I299:I343)</f>
        <v>0</v>
      </c>
      <c r="J344" s="399"/>
    </row>
    <row r="345" spans="2:17" s="339" customFormat="1" ht="13.5" thickBot="1" x14ac:dyDescent="0.25">
      <c r="B345" s="386" t="s">
        <v>6</v>
      </c>
      <c r="C345" s="395" t="s">
        <v>57</v>
      </c>
      <c r="D345" s="394"/>
      <c r="E345" s="397"/>
      <c r="F345" s="397"/>
      <c r="G345" s="397"/>
      <c r="H345" s="398"/>
      <c r="I345" s="398"/>
      <c r="J345" s="399"/>
      <c r="L345" s="422" t="s">
        <v>78</v>
      </c>
      <c r="M345" s="423"/>
      <c r="N345" s="423"/>
      <c r="O345" s="423"/>
      <c r="P345" s="423"/>
      <c r="Q345" s="424"/>
    </row>
    <row r="346" spans="2:17" x14ac:dyDescent="0.2">
      <c r="B346" s="396">
        <v>1</v>
      </c>
      <c r="C346" s="137" t="s">
        <v>203</v>
      </c>
      <c r="D346" s="340" t="s">
        <v>197</v>
      </c>
      <c r="E346" s="13">
        <v>22</v>
      </c>
      <c r="F346" s="13"/>
      <c r="G346" s="13"/>
      <c r="H346" s="10"/>
      <c r="I346" s="10"/>
      <c r="J346" s="136"/>
      <c r="L346" s="436" t="s">
        <v>6</v>
      </c>
      <c r="M346" s="438" t="s">
        <v>46</v>
      </c>
      <c r="N346" s="438" t="s">
        <v>74</v>
      </c>
      <c r="O346" s="440" t="s">
        <v>77</v>
      </c>
      <c r="P346" s="442" t="s">
        <v>75</v>
      </c>
      <c r="Q346" s="428" t="s">
        <v>76</v>
      </c>
    </row>
    <row r="347" spans="2:17" x14ac:dyDescent="0.2">
      <c r="B347" s="396">
        <v>2</v>
      </c>
      <c r="C347" s="137" t="s">
        <v>203</v>
      </c>
      <c r="D347" s="340" t="s">
        <v>211</v>
      </c>
      <c r="E347" s="13">
        <v>9.5</v>
      </c>
      <c r="F347" s="13"/>
      <c r="G347" s="13"/>
      <c r="H347" s="10"/>
      <c r="I347" s="10"/>
      <c r="J347" s="136"/>
      <c r="L347" s="437"/>
      <c r="M347" s="439"/>
      <c r="N347" s="439"/>
      <c r="O347" s="441"/>
      <c r="P347" s="443"/>
      <c r="Q347" s="429"/>
    </row>
    <row r="348" spans="2:17" x14ac:dyDescent="0.2">
      <c r="B348" s="396">
        <v>3</v>
      </c>
      <c r="C348" s="137" t="s">
        <v>203</v>
      </c>
      <c r="D348" s="5" t="s">
        <v>198</v>
      </c>
      <c r="E348" s="13">
        <v>22</v>
      </c>
      <c r="F348" s="13"/>
      <c r="G348" s="13"/>
      <c r="H348" s="10"/>
      <c r="I348" s="10"/>
      <c r="J348" s="136"/>
      <c r="L348" s="152">
        <f>'gibanje živine'!A175</f>
        <v>1</v>
      </c>
      <c r="M348" s="167">
        <f>'gibanje živine'!B175</f>
        <v>0</v>
      </c>
      <c r="N348" s="167">
        <f>'gibanje živine'!C175</f>
        <v>0</v>
      </c>
      <c r="O348" s="168">
        <f>'gibanje živine'!E175</f>
        <v>0</v>
      </c>
      <c r="P348" s="169">
        <f>'gibanje živine'!H175</f>
        <v>0</v>
      </c>
      <c r="Q348" s="170">
        <f>'gibanje živine'!I175</f>
        <v>0</v>
      </c>
    </row>
    <row r="349" spans="2:17" x14ac:dyDescent="0.2">
      <c r="B349" s="396">
        <v>4</v>
      </c>
      <c r="C349" s="137"/>
      <c r="D349" s="5"/>
      <c r="E349" s="13"/>
      <c r="F349" s="13"/>
      <c r="G349" s="13"/>
      <c r="H349" s="10"/>
      <c r="I349" s="10"/>
      <c r="J349" s="136"/>
      <c r="L349" s="157">
        <f>'gibanje živine'!A176</f>
        <v>2</v>
      </c>
      <c r="M349" s="153">
        <f>'gibanje živine'!B176</f>
        <v>0</v>
      </c>
      <c r="N349" s="153">
        <f>'gibanje živine'!C176</f>
        <v>0</v>
      </c>
      <c r="O349" s="154">
        <f>'gibanje živine'!E176</f>
        <v>0</v>
      </c>
      <c r="P349" s="155">
        <f>'gibanje živine'!H176</f>
        <v>0</v>
      </c>
      <c r="Q349" s="156">
        <f>'gibanje živine'!I176</f>
        <v>0</v>
      </c>
    </row>
    <row r="350" spans="2:17" x14ac:dyDescent="0.2">
      <c r="B350" s="396">
        <v>5</v>
      </c>
      <c r="C350" s="137"/>
      <c r="D350" s="5"/>
      <c r="E350" s="13"/>
      <c r="F350" s="13"/>
      <c r="G350" s="13"/>
      <c r="H350" s="10"/>
      <c r="I350" s="10"/>
      <c r="J350" s="136"/>
      <c r="L350" s="157">
        <f>'gibanje živine'!A177</f>
        <v>3</v>
      </c>
      <c r="M350" s="153">
        <f>'gibanje živine'!B177</f>
        <v>0</v>
      </c>
      <c r="N350" s="153">
        <f>'gibanje živine'!C177</f>
        <v>0</v>
      </c>
      <c r="O350" s="154">
        <f>'gibanje živine'!E177</f>
        <v>0</v>
      </c>
      <c r="P350" s="155">
        <f>'gibanje živine'!H177</f>
        <v>0</v>
      </c>
      <c r="Q350" s="156">
        <f>'gibanje živine'!I177</f>
        <v>0</v>
      </c>
    </row>
    <row r="351" spans="2:17" x14ac:dyDescent="0.2">
      <c r="B351" s="396">
        <v>6</v>
      </c>
      <c r="C351" s="137"/>
      <c r="D351" s="5"/>
      <c r="E351" s="13"/>
      <c r="F351" s="13"/>
      <c r="G351" s="13"/>
      <c r="H351" s="10"/>
      <c r="I351" s="10"/>
      <c r="J351" s="136"/>
      <c r="L351" s="157">
        <f>'gibanje živine'!A178</f>
        <v>4</v>
      </c>
      <c r="M351" s="153">
        <f>'gibanje živine'!B178</f>
        <v>0</v>
      </c>
      <c r="N351" s="153">
        <f>'gibanje živine'!C178</f>
        <v>0</v>
      </c>
      <c r="O351" s="154">
        <f>'gibanje živine'!E178</f>
        <v>0</v>
      </c>
      <c r="P351" s="155">
        <f>'gibanje živine'!H178</f>
        <v>0</v>
      </c>
      <c r="Q351" s="156">
        <f>'gibanje živine'!I178</f>
        <v>0</v>
      </c>
    </row>
    <row r="352" spans="2:17" x14ac:dyDescent="0.2">
      <c r="B352" s="396">
        <v>7</v>
      </c>
      <c r="C352" s="137"/>
      <c r="D352" s="5"/>
      <c r="E352" s="13"/>
      <c r="F352" s="13"/>
      <c r="G352" s="13"/>
      <c r="H352" s="10"/>
      <c r="I352" s="10"/>
      <c r="J352" s="136"/>
      <c r="L352" s="157">
        <f>'gibanje živine'!A179</f>
        <v>5</v>
      </c>
      <c r="M352" s="153">
        <f>'gibanje živine'!B179</f>
        <v>0</v>
      </c>
      <c r="N352" s="153">
        <f>'gibanje živine'!C179</f>
        <v>0</v>
      </c>
      <c r="O352" s="154">
        <f>'gibanje živine'!E179</f>
        <v>0</v>
      </c>
      <c r="P352" s="155">
        <f>'gibanje živine'!H179</f>
        <v>0</v>
      </c>
      <c r="Q352" s="156">
        <f>'gibanje živine'!I179</f>
        <v>0</v>
      </c>
    </row>
    <row r="353" spans="2:17" x14ac:dyDescent="0.2">
      <c r="B353" s="396">
        <v>8</v>
      </c>
      <c r="C353" s="137"/>
      <c r="D353" s="5"/>
      <c r="E353" s="13"/>
      <c r="F353" s="13"/>
      <c r="G353" s="13"/>
      <c r="H353" s="10"/>
      <c r="I353" s="10"/>
      <c r="J353" s="136"/>
      <c r="L353" s="157">
        <f>'gibanje živine'!A180</f>
        <v>6</v>
      </c>
      <c r="M353" s="153">
        <f>'gibanje živine'!B180</f>
        <v>0</v>
      </c>
      <c r="N353" s="153">
        <f>'gibanje živine'!C180</f>
        <v>0</v>
      </c>
      <c r="O353" s="154">
        <f>'gibanje živine'!E180</f>
        <v>0</v>
      </c>
      <c r="P353" s="155">
        <f>'gibanje živine'!H180</f>
        <v>0</v>
      </c>
      <c r="Q353" s="156">
        <f>'gibanje živine'!I180</f>
        <v>0</v>
      </c>
    </row>
    <row r="354" spans="2:17" x14ac:dyDescent="0.2">
      <c r="B354" s="396">
        <v>9</v>
      </c>
      <c r="C354" s="137"/>
      <c r="D354" s="5"/>
      <c r="E354" s="13"/>
      <c r="F354" s="13"/>
      <c r="G354" s="13"/>
      <c r="H354" s="10"/>
      <c r="I354" s="10"/>
      <c r="J354" s="136"/>
      <c r="L354" s="157">
        <f>'gibanje živine'!A181</f>
        <v>7</v>
      </c>
      <c r="M354" s="153">
        <f>'gibanje živine'!B181</f>
        <v>0</v>
      </c>
      <c r="N354" s="153">
        <f>'gibanje živine'!C181</f>
        <v>0</v>
      </c>
      <c r="O354" s="154">
        <f>'gibanje živine'!E181</f>
        <v>0</v>
      </c>
      <c r="P354" s="155">
        <f>'gibanje živine'!H181</f>
        <v>0</v>
      </c>
      <c r="Q354" s="156">
        <f>'gibanje živine'!I181</f>
        <v>0</v>
      </c>
    </row>
    <row r="355" spans="2:17" x14ac:dyDescent="0.2">
      <c r="B355" s="396">
        <v>10</v>
      </c>
      <c r="C355" s="137"/>
      <c r="D355" s="5"/>
      <c r="E355" s="13"/>
      <c r="F355" s="13"/>
      <c r="G355" s="13"/>
      <c r="H355" s="10"/>
      <c r="I355" s="10"/>
      <c r="J355" s="136"/>
      <c r="L355" s="157">
        <f>'gibanje živine'!A182</f>
        <v>8</v>
      </c>
      <c r="M355" s="153">
        <f>'gibanje živine'!B182</f>
        <v>0</v>
      </c>
      <c r="N355" s="153">
        <f>'gibanje živine'!C182</f>
        <v>0</v>
      </c>
      <c r="O355" s="154">
        <f>'gibanje živine'!E182</f>
        <v>0</v>
      </c>
      <c r="P355" s="155">
        <f>'gibanje živine'!H182</f>
        <v>0</v>
      </c>
      <c r="Q355" s="156">
        <f>'gibanje živine'!I182</f>
        <v>0</v>
      </c>
    </row>
    <row r="356" spans="2:17" x14ac:dyDescent="0.2">
      <c r="B356" s="396">
        <v>11</v>
      </c>
      <c r="C356" s="137"/>
      <c r="D356" s="138"/>
      <c r="E356" s="139"/>
      <c r="F356" s="139"/>
      <c r="G356" s="139"/>
      <c r="H356" s="9"/>
      <c r="I356" s="9"/>
      <c r="J356" s="140"/>
      <c r="L356" s="157">
        <f>'gibanje živine'!A183</f>
        <v>9</v>
      </c>
      <c r="M356" s="153">
        <f>'gibanje živine'!B183</f>
        <v>0</v>
      </c>
      <c r="N356" s="153">
        <f>'gibanje živine'!C183</f>
        <v>0</v>
      </c>
      <c r="O356" s="154">
        <f>'gibanje živine'!E183</f>
        <v>0</v>
      </c>
      <c r="P356" s="155">
        <f>'gibanje živine'!H183</f>
        <v>0</v>
      </c>
      <c r="Q356" s="156">
        <f>'gibanje živine'!I183</f>
        <v>0</v>
      </c>
    </row>
    <row r="357" spans="2:17" x14ac:dyDescent="0.2">
      <c r="B357" s="396">
        <v>12</v>
      </c>
      <c r="C357" s="137"/>
      <c r="D357" s="138"/>
      <c r="E357" s="139"/>
      <c r="F357" s="139"/>
      <c r="G357" s="139"/>
      <c r="H357" s="9"/>
      <c r="I357" s="9"/>
      <c r="J357" s="140"/>
      <c r="L357" s="157">
        <f>'gibanje živine'!A184</f>
        <v>10</v>
      </c>
      <c r="M357" s="153">
        <f>'gibanje živine'!B184</f>
        <v>0</v>
      </c>
      <c r="N357" s="153">
        <f>'gibanje živine'!C184</f>
        <v>0</v>
      </c>
      <c r="O357" s="154">
        <f>'gibanje živine'!E184</f>
        <v>0</v>
      </c>
      <c r="P357" s="155">
        <f>'gibanje živine'!H184</f>
        <v>0</v>
      </c>
      <c r="Q357" s="156">
        <f>'gibanje živine'!I184</f>
        <v>0</v>
      </c>
    </row>
    <row r="358" spans="2:17" x14ac:dyDescent="0.2">
      <c r="B358" s="396">
        <v>13</v>
      </c>
      <c r="C358" s="137"/>
      <c r="D358" s="138"/>
      <c r="E358" s="139"/>
      <c r="F358" s="139"/>
      <c r="G358" s="139"/>
      <c r="H358" s="9"/>
      <c r="I358" s="9"/>
      <c r="J358" s="140"/>
      <c r="L358" s="157">
        <f>'gibanje živine'!A185</f>
        <v>11</v>
      </c>
      <c r="M358" s="153">
        <f>'gibanje živine'!B185</f>
        <v>0</v>
      </c>
      <c r="N358" s="153">
        <f>'gibanje živine'!C185</f>
        <v>0</v>
      </c>
      <c r="O358" s="154">
        <f>'gibanje živine'!E185</f>
        <v>0</v>
      </c>
      <c r="P358" s="155">
        <f>'gibanje živine'!H185</f>
        <v>0</v>
      </c>
      <c r="Q358" s="156">
        <f>'gibanje živine'!I185</f>
        <v>0</v>
      </c>
    </row>
    <row r="359" spans="2:17" x14ac:dyDescent="0.2">
      <c r="B359" s="396">
        <v>14</v>
      </c>
      <c r="C359" s="137"/>
      <c r="D359" s="138"/>
      <c r="E359" s="139"/>
      <c r="F359" s="139"/>
      <c r="G359" s="139"/>
      <c r="H359" s="9"/>
      <c r="I359" s="9"/>
      <c r="J359" s="140"/>
      <c r="L359" s="157">
        <f>'gibanje živine'!A186</f>
        <v>12</v>
      </c>
      <c r="M359" s="153">
        <f>'gibanje živine'!B186</f>
        <v>0</v>
      </c>
      <c r="N359" s="153">
        <f>'gibanje živine'!C186</f>
        <v>0</v>
      </c>
      <c r="O359" s="154">
        <f>'gibanje živine'!E186</f>
        <v>0</v>
      </c>
      <c r="P359" s="155">
        <f>'gibanje živine'!H186</f>
        <v>0</v>
      </c>
      <c r="Q359" s="156">
        <f>'gibanje živine'!I186</f>
        <v>0</v>
      </c>
    </row>
    <row r="360" spans="2:17" x14ac:dyDescent="0.2">
      <c r="B360" s="396">
        <v>15</v>
      </c>
      <c r="C360" s="137"/>
      <c r="D360" s="138"/>
      <c r="E360" s="139"/>
      <c r="F360" s="139"/>
      <c r="G360" s="139"/>
      <c r="H360" s="141"/>
      <c r="I360" s="141"/>
      <c r="J360" s="140"/>
      <c r="L360" s="157">
        <f>'gibanje živine'!A187</f>
        <v>13</v>
      </c>
      <c r="M360" s="153">
        <f>'gibanje živine'!B187</f>
        <v>0</v>
      </c>
      <c r="N360" s="153">
        <f>'gibanje živine'!C187</f>
        <v>0</v>
      </c>
      <c r="O360" s="154">
        <f>'gibanje živine'!E187</f>
        <v>0</v>
      </c>
      <c r="P360" s="155">
        <f>'gibanje živine'!H187</f>
        <v>0</v>
      </c>
      <c r="Q360" s="156">
        <f>'gibanje živine'!I187</f>
        <v>0</v>
      </c>
    </row>
    <row r="361" spans="2:17" x14ac:dyDescent="0.2">
      <c r="B361" s="396">
        <v>16</v>
      </c>
      <c r="C361" s="137"/>
      <c r="D361" s="138"/>
      <c r="E361" s="139"/>
      <c r="F361" s="139"/>
      <c r="G361" s="139"/>
      <c r="H361" s="9"/>
      <c r="I361" s="9"/>
      <c r="J361" s="140"/>
      <c r="L361" s="157">
        <f>'gibanje živine'!A188</f>
        <v>14</v>
      </c>
      <c r="M361" s="153">
        <f>'gibanje živine'!B188</f>
        <v>0</v>
      </c>
      <c r="N361" s="153">
        <f>'gibanje živine'!C188</f>
        <v>0</v>
      </c>
      <c r="O361" s="154">
        <f>'gibanje živine'!E188</f>
        <v>0</v>
      </c>
      <c r="P361" s="155">
        <f>'gibanje živine'!H188</f>
        <v>0</v>
      </c>
      <c r="Q361" s="156">
        <f>'gibanje živine'!I188</f>
        <v>0</v>
      </c>
    </row>
    <row r="362" spans="2:17" ht="13.5" thickBot="1" x14ac:dyDescent="0.25">
      <c r="B362" s="396">
        <v>17</v>
      </c>
      <c r="C362" s="137"/>
      <c r="D362" s="5"/>
      <c r="E362" s="13"/>
      <c r="F362" s="13"/>
      <c r="G362" s="13"/>
      <c r="H362" s="10"/>
      <c r="I362" s="10"/>
      <c r="J362" s="136"/>
      <c r="L362" s="158">
        <f>'gibanje živine'!A189</f>
        <v>15</v>
      </c>
      <c r="M362" s="159">
        <f>'gibanje živine'!B189</f>
        <v>0</v>
      </c>
      <c r="N362" s="159">
        <f>'gibanje živine'!C189</f>
        <v>0</v>
      </c>
      <c r="O362" s="160">
        <f>'gibanje živine'!E189</f>
        <v>0</v>
      </c>
      <c r="P362" s="161">
        <f>'gibanje živine'!H189</f>
        <v>0</v>
      </c>
      <c r="Q362" s="162">
        <f>'gibanje živine'!I189</f>
        <v>0</v>
      </c>
    </row>
    <row r="363" spans="2:17" ht="13.5" thickBot="1" x14ac:dyDescent="0.25">
      <c r="B363" s="396">
        <v>18</v>
      </c>
      <c r="C363" s="137"/>
      <c r="D363" s="5"/>
      <c r="E363" s="13"/>
      <c r="F363" s="13"/>
      <c r="G363" s="13"/>
      <c r="H363" s="10"/>
      <c r="I363" s="10"/>
      <c r="J363" s="136"/>
    </row>
    <row r="364" spans="2:17" ht="13.5" thickBot="1" x14ac:dyDescent="0.25">
      <c r="B364" s="396">
        <v>19</v>
      </c>
      <c r="C364" s="137"/>
      <c r="D364" s="5"/>
      <c r="E364" s="13"/>
      <c r="F364" s="13"/>
      <c r="G364" s="13"/>
      <c r="H364" s="10"/>
      <c r="I364" s="10"/>
      <c r="J364" s="136"/>
      <c r="L364" s="430" t="s">
        <v>79</v>
      </c>
      <c r="M364" s="431"/>
      <c r="N364" s="431"/>
      <c r="O364" s="431"/>
      <c r="P364" s="431"/>
      <c r="Q364" s="432"/>
    </row>
    <row r="365" spans="2:17" ht="12.75" customHeight="1" x14ac:dyDescent="0.2">
      <c r="B365" s="396">
        <v>20</v>
      </c>
      <c r="C365" s="137"/>
      <c r="D365" s="5"/>
      <c r="E365" s="13"/>
      <c r="F365" s="13"/>
      <c r="G365" s="13"/>
      <c r="H365" s="10"/>
      <c r="I365" s="10"/>
      <c r="J365" s="136"/>
      <c r="L365" s="171" t="s">
        <v>6</v>
      </c>
      <c r="M365" s="172" t="s">
        <v>80</v>
      </c>
      <c r="N365" s="172" t="s">
        <v>1</v>
      </c>
      <c r="O365" s="447" t="s">
        <v>81</v>
      </c>
      <c r="P365" s="448"/>
      <c r="Q365" s="449"/>
    </row>
    <row r="366" spans="2:17" x14ac:dyDescent="0.2">
      <c r="B366" s="396">
        <v>21</v>
      </c>
      <c r="C366" s="137"/>
      <c r="D366" s="5"/>
      <c r="E366" s="13"/>
      <c r="F366" s="13"/>
      <c r="G366" s="13"/>
      <c r="H366" s="10"/>
      <c r="I366" s="10"/>
      <c r="J366" s="136"/>
      <c r="L366" s="152">
        <f>'gibanje pridelkov'!A158</f>
        <v>1</v>
      </c>
      <c r="M366" s="167">
        <f>'gibanje pridelkov'!B158</f>
        <v>0</v>
      </c>
      <c r="N366" s="167">
        <f>'gibanje pridelkov'!C158</f>
        <v>0</v>
      </c>
      <c r="O366" s="444">
        <f>'gibanje pridelkov'!F158</f>
        <v>0</v>
      </c>
      <c r="P366" s="445"/>
      <c r="Q366" s="446"/>
    </row>
    <row r="367" spans="2:17" x14ac:dyDescent="0.2">
      <c r="B367" s="396">
        <v>22</v>
      </c>
      <c r="C367" s="137"/>
      <c r="D367" s="5"/>
      <c r="E367" s="13"/>
      <c r="F367" s="13"/>
      <c r="G367" s="13"/>
      <c r="H367" s="10"/>
      <c r="I367" s="10"/>
      <c r="J367" s="136"/>
      <c r="L367" s="157">
        <f>'gibanje pridelkov'!A159</f>
        <v>2</v>
      </c>
      <c r="M367" s="153">
        <f>'gibanje pridelkov'!B159</f>
        <v>0</v>
      </c>
      <c r="N367" s="153">
        <f>'gibanje pridelkov'!C159</f>
        <v>0</v>
      </c>
      <c r="O367" s="419">
        <f>'gibanje pridelkov'!F159</f>
        <v>0</v>
      </c>
      <c r="P367" s="420"/>
      <c r="Q367" s="421"/>
    </row>
    <row r="368" spans="2:17" x14ac:dyDescent="0.2">
      <c r="B368" s="396">
        <v>23</v>
      </c>
      <c r="C368" s="137"/>
      <c r="D368" s="5"/>
      <c r="E368" s="13"/>
      <c r="F368" s="13"/>
      <c r="G368" s="13"/>
      <c r="H368" s="10"/>
      <c r="I368" s="10"/>
      <c r="J368" s="136"/>
      <c r="L368" s="157">
        <f>'gibanje pridelkov'!A160</f>
        <v>3</v>
      </c>
      <c r="M368" s="153">
        <f>'gibanje pridelkov'!B160</f>
        <v>0</v>
      </c>
      <c r="N368" s="153">
        <f>'gibanje pridelkov'!C160</f>
        <v>0</v>
      </c>
      <c r="O368" s="419">
        <f>'gibanje pridelkov'!F160</f>
        <v>0</v>
      </c>
      <c r="P368" s="420"/>
      <c r="Q368" s="421"/>
    </row>
    <row r="369" spans="2:17" x14ac:dyDescent="0.2">
      <c r="B369" s="396">
        <v>24</v>
      </c>
      <c r="C369" s="137"/>
      <c r="D369" s="5"/>
      <c r="E369" s="13"/>
      <c r="F369" s="13"/>
      <c r="G369" s="13"/>
      <c r="H369" s="10"/>
      <c r="I369" s="10"/>
      <c r="J369" s="136"/>
      <c r="L369" s="157">
        <f>'gibanje pridelkov'!A161</f>
        <v>4</v>
      </c>
      <c r="M369" s="153">
        <f>'gibanje pridelkov'!B161</f>
        <v>0</v>
      </c>
      <c r="N369" s="153">
        <f>'gibanje pridelkov'!C161</f>
        <v>0</v>
      </c>
      <c r="O369" s="419">
        <f>'gibanje pridelkov'!F161</f>
        <v>0</v>
      </c>
      <c r="P369" s="420"/>
      <c r="Q369" s="421"/>
    </row>
    <row r="370" spans="2:17" x14ac:dyDescent="0.2">
      <c r="B370" s="396">
        <v>25</v>
      </c>
      <c r="C370" s="137"/>
      <c r="D370" s="5"/>
      <c r="E370" s="13"/>
      <c r="F370" s="13"/>
      <c r="G370" s="13"/>
      <c r="H370" s="10"/>
      <c r="I370" s="10"/>
      <c r="J370" s="136"/>
      <c r="L370" s="157">
        <f>'gibanje pridelkov'!A162</f>
        <v>5</v>
      </c>
      <c r="M370" s="153">
        <f>'gibanje pridelkov'!B162</f>
        <v>0</v>
      </c>
      <c r="N370" s="153">
        <f>'gibanje pridelkov'!C162</f>
        <v>0</v>
      </c>
      <c r="O370" s="419">
        <f>'gibanje pridelkov'!F162</f>
        <v>0</v>
      </c>
      <c r="P370" s="420"/>
      <c r="Q370" s="421"/>
    </row>
    <row r="371" spans="2:17" x14ac:dyDescent="0.2">
      <c r="B371" s="396">
        <v>26</v>
      </c>
      <c r="C371" s="137"/>
      <c r="D371" s="5"/>
      <c r="E371" s="13"/>
      <c r="F371" s="13"/>
      <c r="G371" s="13"/>
      <c r="H371" s="10"/>
      <c r="I371" s="10"/>
      <c r="J371" s="136"/>
      <c r="L371" s="157">
        <f>'gibanje pridelkov'!A163</f>
        <v>6</v>
      </c>
      <c r="M371" s="153">
        <f>'gibanje pridelkov'!B163</f>
        <v>0</v>
      </c>
      <c r="N371" s="153">
        <f>'gibanje pridelkov'!C163</f>
        <v>0</v>
      </c>
      <c r="O371" s="419">
        <f>'gibanje pridelkov'!F163</f>
        <v>0</v>
      </c>
      <c r="P371" s="420"/>
      <c r="Q371" s="421"/>
    </row>
    <row r="372" spans="2:17" x14ac:dyDescent="0.2">
      <c r="B372" s="396">
        <v>27</v>
      </c>
      <c r="C372" s="137"/>
      <c r="D372" s="5"/>
      <c r="E372" s="13"/>
      <c r="F372" s="13"/>
      <c r="G372" s="13"/>
      <c r="H372" s="10"/>
      <c r="I372" s="10"/>
      <c r="J372" s="136"/>
      <c r="L372" s="157">
        <f>'gibanje pridelkov'!A164</f>
        <v>7</v>
      </c>
      <c r="M372" s="153">
        <f>'gibanje pridelkov'!B164</f>
        <v>0</v>
      </c>
      <c r="N372" s="153">
        <f>'gibanje pridelkov'!C164</f>
        <v>0</v>
      </c>
      <c r="O372" s="419">
        <f>'gibanje pridelkov'!F164</f>
        <v>0</v>
      </c>
      <c r="P372" s="420"/>
      <c r="Q372" s="421"/>
    </row>
    <row r="373" spans="2:17" x14ac:dyDescent="0.2">
      <c r="B373" s="396">
        <v>28</v>
      </c>
      <c r="C373" s="137"/>
      <c r="D373" s="5"/>
      <c r="E373" s="13"/>
      <c r="F373" s="13"/>
      <c r="G373" s="13"/>
      <c r="H373" s="10"/>
      <c r="I373" s="10"/>
      <c r="J373" s="136"/>
      <c r="L373" s="157">
        <f>'gibanje pridelkov'!A165</f>
        <v>8</v>
      </c>
      <c r="M373" s="153">
        <f>'gibanje pridelkov'!B165</f>
        <v>0</v>
      </c>
      <c r="N373" s="153">
        <f>'gibanje pridelkov'!C165</f>
        <v>0</v>
      </c>
      <c r="O373" s="419">
        <f>'gibanje pridelkov'!F165</f>
        <v>0</v>
      </c>
      <c r="P373" s="420"/>
      <c r="Q373" s="421"/>
    </row>
    <row r="374" spans="2:17" x14ac:dyDescent="0.2">
      <c r="B374" s="396">
        <v>29</v>
      </c>
      <c r="C374" s="137"/>
      <c r="D374" s="5"/>
      <c r="E374" s="13"/>
      <c r="F374" s="13"/>
      <c r="G374" s="13"/>
      <c r="H374" s="10"/>
      <c r="I374" s="10"/>
      <c r="J374" s="136"/>
      <c r="L374" s="157">
        <f>'gibanje pridelkov'!A166</f>
        <v>9</v>
      </c>
      <c r="M374" s="153">
        <f>'gibanje pridelkov'!B166</f>
        <v>0</v>
      </c>
      <c r="N374" s="153">
        <f>'gibanje pridelkov'!C166</f>
        <v>0</v>
      </c>
      <c r="O374" s="419">
        <f>'gibanje pridelkov'!F166</f>
        <v>0</v>
      </c>
      <c r="P374" s="420"/>
      <c r="Q374" s="421"/>
    </row>
    <row r="375" spans="2:17" x14ac:dyDescent="0.2">
      <c r="B375" s="396">
        <v>30</v>
      </c>
      <c r="C375" s="137"/>
      <c r="D375" s="5"/>
      <c r="E375" s="13"/>
      <c r="F375" s="13"/>
      <c r="G375" s="13"/>
      <c r="H375" s="10"/>
      <c r="I375" s="10"/>
      <c r="J375" s="136"/>
      <c r="L375" s="157">
        <f>'gibanje pridelkov'!A167</f>
        <v>10</v>
      </c>
      <c r="M375" s="153">
        <f>'gibanje pridelkov'!B167</f>
        <v>0</v>
      </c>
      <c r="N375" s="153">
        <f>'gibanje pridelkov'!C167</f>
        <v>0</v>
      </c>
      <c r="O375" s="419">
        <f>'gibanje pridelkov'!F167</f>
        <v>0</v>
      </c>
      <c r="P375" s="420"/>
      <c r="Q375" s="421"/>
    </row>
    <row r="376" spans="2:17" x14ac:dyDescent="0.2">
      <c r="B376" s="396">
        <v>31</v>
      </c>
      <c r="C376" s="137"/>
      <c r="D376" s="5"/>
      <c r="E376" s="13"/>
      <c r="F376" s="13"/>
      <c r="G376" s="13"/>
      <c r="H376" s="10"/>
      <c r="I376" s="10"/>
      <c r="J376" s="136"/>
      <c r="L376" s="157">
        <f>'gibanje pridelkov'!A168</f>
        <v>11</v>
      </c>
      <c r="M376" s="153">
        <f>'gibanje pridelkov'!B168</f>
        <v>0</v>
      </c>
      <c r="N376" s="153">
        <f>'gibanje pridelkov'!C168</f>
        <v>0</v>
      </c>
      <c r="O376" s="419">
        <f>'gibanje pridelkov'!F168</f>
        <v>0</v>
      </c>
      <c r="P376" s="420"/>
      <c r="Q376" s="421"/>
    </row>
    <row r="377" spans="2:17" x14ac:dyDescent="0.2">
      <c r="B377" s="396">
        <v>32</v>
      </c>
      <c r="C377" s="137"/>
      <c r="D377" s="5"/>
      <c r="E377" s="13"/>
      <c r="F377" s="13"/>
      <c r="G377" s="13"/>
      <c r="H377" s="10"/>
      <c r="I377" s="10"/>
      <c r="J377" s="136"/>
      <c r="L377" s="157">
        <f>'gibanje pridelkov'!A169</f>
        <v>12</v>
      </c>
      <c r="M377" s="153">
        <f>'gibanje pridelkov'!B169</f>
        <v>0</v>
      </c>
      <c r="N377" s="153">
        <f>'gibanje pridelkov'!C169</f>
        <v>0</v>
      </c>
      <c r="O377" s="419">
        <f>'gibanje pridelkov'!F169</f>
        <v>0</v>
      </c>
      <c r="P377" s="420"/>
      <c r="Q377" s="421"/>
    </row>
    <row r="378" spans="2:17" x14ac:dyDescent="0.2">
      <c r="B378" s="396">
        <v>33</v>
      </c>
      <c r="C378" s="137"/>
      <c r="D378" s="5"/>
      <c r="E378" s="13"/>
      <c r="F378" s="13"/>
      <c r="G378" s="13"/>
      <c r="H378" s="10"/>
      <c r="I378" s="10"/>
      <c r="J378" s="136"/>
      <c r="L378" s="157">
        <f>'gibanje pridelkov'!A170</f>
        <v>13</v>
      </c>
      <c r="M378" s="153">
        <f>'gibanje pridelkov'!B170</f>
        <v>0</v>
      </c>
      <c r="N378" s="153">
        <f>'gibanje pridelkov'!C170</f>
        <v>0</v>
      </c>
      <c r="O378" s="419">
        <f>'gibanje pridelkov'!F170</f>
        <v>0</v>
      </c>
      <c r="P378" s="420"/>
      <c r="Q378" s="421"/>
    </row>
    <row r="379" spans="2:17" x14ac:dyDescent="0.2">
      <c r="B379" s="396">
        <v>34</v>
      </c>
      <c r="C379" s="137"/>
      <c r="D379" s="5"/>
      <c r="E379" s="13"/>
      <c r="F379" s="13"/>
      <c r="G379" s="13"/>
      <c r="H379" s="10"/>
      <c r="I379" s="10"/>
      <c r="J379" s="136"/>
      <c r="L379" s="157">
        <f>'gibanje pridelkov'!A171</f>
        <v>14</v>
      </c>
      <c r="M379" s="153">
        <f>'gibanje pridelkov'!B171</f>
        <v>0</v>
      </c>
      <c r="N379" s="153">
        <f>'gibanje pridelkov'!C171</f>
        <v>0</v>
      </c>
      <c r="O379" s="419">
        <f>'gibanje pridelkov'!F171</f>
        <v>0</v>
      </c>
      <c r="P379" s="420"/>
      <c r="Q379" s="421"/>
    </row>
    <row r="380" spans="2:17" ht="13.5" thickBot="1" x14ac:dyDescent="0.25">
      <c r="B380" s="396">
        <v>35</v>
      </c>
      <c r="C380" s="137"/>
      <c r="D380" s="5"/>
      <c r="E380" s="13"/>
      <c r="F380" s="13"/>
      <c r="G380" s="13"/>
      <c r="H380" s="10"/>
      <c r="I380" s="10"/>
      <c r="J380" s="136"/>
      <c r="L380" s="158">
        <f>'gibanje pridelkov'!A172</f>
        <v>15</v>
      </c>
      <c r="M380" s="159">
        <f>'gibanje pridelkov'!B172</f>
        <v>0</v>
      </c>
      <c r="N380" s="159">
        <f>'gibanje pridelkov'!C172</f>
        <v>0</v>
      </c>
      <c r="O380" s="433">
        <f>'gibanje pridelkov'!F172</f>
        <v>0</v>
      </c>
      <c r="P380" s="434"/>
      <c r="Q380" s="435"/>
    </row>
    <row r="381" spans="2:17" x14ac:dyDescent="0.2">
      <c r="B381" s="396">
        <v>36</v>
      </c>
      <c r="C381" s="137"/>
      <c r="D381" s="5"/>
      <c r="E381" s="13"/>
      <c r="F381" s="13"/>
      <c r="G381" s="13"/>
      <c r="H381" s="10"/>
      <c r="I381" s="10"/>
      <c r="J381" s="136"/>
      <c r="L381" s="166"/>
      <c r="M381" s="153"/>
      <c r="N381" s="153"/>
      <c r="O381" s="360"/>
      <c r="P381" s="361"/>
      <c r="Q381" s="361"/>
    </row>
    <row r="382" spans="2:17" x14ac:dyDescent="0.2">
      <c r="B382" s="396">
        <v>37</v>
      </c>
      <c r="C382" s="137"/>
      <c r="D382" s="5"/>
      <c r="E382" s="13"/>
      <c r="F382" s="13"/>
      <c r="G382" s="13"/>
      <c r="H382" s="10"/>
      <c r="I382" s="10"/>
      <c r="J382" s="136"/>
      <c r="L382" s="166"/>
      <c r="M382" s="153"/>
      <c r="N382" s="153"/>
      <c r="O382" s="360"/>
      <c r="P382" s="361"/>
      <c r="Q382" s="361"/>
    </row>
    <row r="383" spans="2:17" x14ac:dyDescent="0.2">
      <c r="B383" s="396">
        <v>38</v>
      </c>
      <c r="C383" s="137"/>
      <c r="D383" s="5"/>
      <c r="E383" s="13"/>
      <c r="F383" s="13"/>
      <c r="G383" s="13"/>
      <c r="H383" s="10"/>
      <c r="I383" s="10"/>
      <c r="J383" s="136"/>
      <c r="L383" s="166"/>
      <c r="M383" s="153"/>
      <c r="N383" s="153"/>
      <c r="O383" s="360"/>
      <c r="P383" s="361"/>
      <c r="Q383" s="361"/>
    </row>
    <row r="384" spans="2:17" x14ac:dyDescent="0.2">
      <c r="B384" s="396">
        <v>39</v>
      </c>
      <c r="C384" s="137"/>
      <c r="D384" s="5"/>
      <c r="E384" s="13"/>
      <c r="F384" s="13"/>
      <c r="G384" s="13"/>
      <c r="H384" s="10"/>
      <c r="I384" s="10"/>
      <c r="J384" s="136"/>
      <c r="L384" s="166"/>
      <c r="M384" s="153"/>
      <c r="N384" s="153"/>
      <c r="O384" s="360"/>
      <c r="P384" s="361"/>
      <c r="Q384" s="361"/>
    </row>
    <row r="385" spans="2:17" x14ac:dyDescent="0.2">
      <c r="B385" s="396">
        <v>40</v>
      </c>
      <c r="C385" s="137"/>
      <c r="D385" s="5"/>
      <c r="E385" s="13"/>
      <c r="F385" s="13"/>
      <c r="G385" s="13"/>
      <c r="H385" s="10"/>
      <c r="I385" s="10"/>
      <c r="J385" s="136"/>
      <c r="L385" s="166"/>
      <c r="M385" s="153"/>
      <c r="N385" s="153"/>
      <c r="O385" s="360"/>
      <c r="P385" s="361"/>
      <c r="Q385" s="361"/>
    </row>
    <row r="386" spans="2:17" x14ac:dyDescent="0.2">
      <c r="B386" s="396">
        <v>41</v>
      </c>
      <c r="C386" s="137"/>
      <c r="D386" s="5"/>
      <c r="E386" s="13"/>
      <c r="F386" s="13"/>
      <c r="G386" s="13"/>
      <c r="H386" s="10"/>
      <c r="I386" s="10"/>
      <c r="J386" s="136"/>
      <c r="L386" s="166"/>
      <c r="M386" s="153"/>
      <c r="N386" s="153"/>
      <c r="O386" s="360"/>
      <c r="P386" s="361"/>
      <c r="Q386" s="361"/>
    </row>
    <row r="387" spans="2:17" x14ac:dyDescent="0.2">
      <c r="B387" s="396">
        <v>42</v>
      </c>
      <c r="C387" s="137"/>
      <c r="D387" s="5"/>
      <c r="E387" s="13"/>
      <c r="F387" s="13"/>
      <c r="G387" s="13"/>
      <c r="H387" s="10"/>
      <c r="I387" s="10"/>
      <c r="J387" s="136"/>
      <c r="L387" s="166"/>
      <c r="M387" s="153"/>
      <c r="N387" s="153"/>
      <c r="O387" s="360"/>
      <c r="P387" s="361"/>
      <c r="Q387" s="361"/>
    </row>
    <row r="388" spans="2:17" x14ac:dyDescent="0.2">
      <c r="B388" s="396">
        <v>43</v>
      </c>
      <c r="C388" s="137"/>
      <c r="D388" s="5"/>
      <c r="E388" s="13"/>
      <c r="F388" s="13"/>
      <c r="G388" s="13"/>
      <c r="H388" s="10"/>
      <c r="I388" s="10"/>
      <c r="J388" s="136"/>
      <c r="L388" s="166"/>
      <c r="M388" s="153"/>
      <c r="N388" s="153"/>
      <c r="O388" s="360"/>
      <c r="P388" s="361"/>
      <c r="Q388" s="361"/>
    </row>
    <row r="389" spans="2:17" x14ac:dyDescent="0.2">
      <c r="B389" s="396">
        <v>44</v>
      </c>
      <c r="C389" s="137"/>
      <c r="D389" s="5"/>
      <c r="E389" s="13"/>
      <c r="F389" s="13"/>
      <c r="G389" s="13"/>
      <c r="H389" s="10"/>
      <c r="I389" s="10"/>
      <c r="J389" s="136"/>
      <c r="L389" s="166"/>
      <c r="M389" s="153"/>
      <c r="N389" s="153"/>
      <c r="O389" s="360"/>
      <c r="P389" s="361"/>
      <c r="Q389" s="361"/>
    </row>
    <row r="390" spans="2:17" x14ac:dyDescent="0.2">
      <c r="B390" s="396">
        <v>45</v>
      </c>
      <c r="C390" s="137"/>
      <c r="D390" s="5"/>
      <c r="E390" s="13"/>
      <c r="F390" s="13"/>
      <c r="G390" s="13"/>
      <c r="H390" s="10"/>
      <c r="I390" s="10"/>
      <c r="J390" s="136"/>
      <c r="L390" s="166"/>
      <c r="M390" s="153"/>
      <c r="N390" s="153"/>
      <c r="O390" s="360"/>
      <c r="P390" s="361"/>
      <c r="Q390" s="361"/>
    </row>
    <row r="391" spans="2:17" ht="13.5" thickBot="1" x14ac:dyDescent="0.25">
      <c r="B391" s="386" t="s">
        <v>35</v>
      </c>
      <c r="C391" s="393"/>
      <c r="D391" s="394"/>
      <c r="E391" s="397"/>
      <c r="F391" s="397"/>
      <c r="G391" s="397"/>
      <c r="H391" s="398">
        <f>SUM(H346:H390)</f>
        <v>0</v>
      </c>
      <c r="I391" s="398">
        <f>SUM(I346:I390)</f>
        <v>0</v>
      </c>
      <c r="J391" s="399"/>
    </row>
    <row r="392" spans="2:17" s="339" customFormat="1" ht="13.5" thickBot="1" x14ac:dyDescent="0.25">
      <c r="B392" s="386" t="s">
        <v>6</v>
      </c>
      <c r="C392" s="395" t="s">
        <v>58</v>
      </c>
      <c r="D392" s="394"/>
      <c r="E392" s="397"/>
      <c r="F392" s="397"/>
      <c r="G392" s="397"/>
      <c r="H392" s="398"/>
      <c r="I392" s="398"/>
      <c r="J392" s="399"/>
      <c r="L392" s="422" t="s">
        <v>78</v>
      </c>
      <c r="M392" s="423"/>
      <c r="N392" s="423"/>
      <c r="O392" s="423"/>
      <c r="P392" s="423"/>
      <c r="Q392" s="424"/>
    </row>
    <row r="393" spans="2:17" x14ac:dyDescent="0.2">
      <c r="B393" s="396">
        <v>1</v>
      </c>
      <c r="C393" s="137" t="s">
        <v>202</v>
      </c>
      <c r="D393" s="340" t="s">
        <v>197</v>
      </c>
      <c r="E393" s="13">
        <v>22</v>
      </c>
      <c r="F393" s="13"/>
      <c r="G393" s="13"/>
      <c r="H393" s="10"/>
      <c r="I393" s="10"/>
      <c r="J393" s="136"/>
      <c r="L393" s="436" t="s">
        <v>6</v>
      </c>
      <c r="M393" s="438" t="s">
        <v>46</v>
      </c>
      <c r="N393" s="438" t="s">
        <v>74</v>
      </c>
      <c r="O393" s="440" t="s">
        <v>77</v>
      </c>
      <c r="P393" s="442" t="s">
        <v>75</v>
      </c>
      <c r="Q393" s="428" t="s">
        <v>76</v>
      </c>
    </row>
    <row r="394" spans="2:17" x14ac:dyDescent="0.2">
      <c r="B394" s="396">
        <v>2</v>
      </c>
      <c r="C394" s="137" t="s">
        <v>202</v>
      </c>
      <c r="D394" s="340" t="s">
        <v>211</v>
      </c>
      <c r="E394" s="13">
        <v>9.5</v>
      </c>
      <c r="F394" s="13"/>
      <c r="G394" s="13"/>
      <c r="H394" s="10"/>
      <c r="I394" s="10"/>
      <c r="J394" s="136"/>
      <c r="L394" s="437"/>
      <c r="M394" s="439"/>
      <c r="N394" s="439"/>
      <c r="O394" s="441"/>
      <c r="P394" s="443"/>
      <c r="Q394" s="429"/>
    </row>
    <row r="395" spans="2:17" x14ac:dyDescent="0.2">
      <c r="B395" s="396">
        <v>3</v>
      </c>
      <c r="C395" s="137" t="s">
        <v>202</v>
      </c>
      <c r="D395" s="5" t="s">
        <v>198</v>
      </c>
      <c r="E395" s="13">
        <v>22</v>
      </c>
      <c r="F395" s="139"/>
      <c r="G395" s="139"/>
      <c r="H395" s="9"/>
      <c r="I395" s="9"/>
      <c r="J395" s="140"/>
      <c r="L395" s="152">
        <f>'gibanje živine'!A199</f>
        <v>1</v>
      </c>
      <c r="M395" s="167">
        <f>'gibanje živine'!B199</f>
        <v>0</v>
      </c>
      <c r="N395" s="167">
        <f>'gibanje živine'!C199</f>
        <v>0</v>
      </c>
      <c r="O395" s="168">
        <f>'gibanje živine'!E199</f>
        <v>0</v>
      </c>
      <c r="P395" s="169">
        <f>'gibanje živine'!H199</f>
        <v>0</v>
      </c>
      <c r="Q395" s="170">
        <f>'gibanje živine'!I199</f>
        <v>0</v>
      </c>
    </row>
    <row r="396" spans="2:17" x14ac:dyDescent="0.2">
      <c r="B396" s="396">
        <v>4</v>
      </c>
      <c r="C396" s="137"/>
      <c r="D396" s="138"/>
      <c r="E396" s="139"/>
      <c r="F396" s="139"/>
      <c r="G396" s="139"/>
      <c r="H396" s="9"/>
      <c r="I396" s="9"/>
      <c r="J396" s="140"/>
      <c r="L396" s="157">
        <f>'gibanje živine'!A200</f>
        <v>2</v>
      </c>
      <c r="M396" s="153">
        <f>'gibanje živine'!B200</f>
        <v>0</v>
      </c>
      <c r="N396" s="153">
        <f>'gibanje živine'!C200</f>
        <v>0</v>
      </c>
      <c r="O396" s="154">
        <f>'gibanje živine'!E200</f>
        <v>0</v>
      </c>
      <c r="P396" s="155">
        <f>'gibanje živine'!H200</f>
        <v>0</v>
      </c>
      <c r="Q396" s="156">
        <f>'gibanje živine'!I200</f>
        <v>0</v>
      </c>
    </row>
    <row r="397" spans="2:17" x14ac:dyDescent="0.2">
      <c r="B397" s="396">
        <v>5</v>
      </c>
      <c r="C397" s="137"/>
      <c r="D397" s="138"/>
      <c r="E397" s="139"/>
      <c r="F397" s="139"/>
      <c r="G397" s="139"/>
      <c r="H397" s="9"/>
      <c r="I397" s="9"/>
      <c r="J397" s="140"/>
      <c r="L397" s="157">
        <f>'gibanje živine'!A201</f>
        <v>3</v>
      </c>
      <c r="M397" s="153">
        <f>'gibanje živine'!B201</f>
        <v>0</v>
      </c>
      <c r="N397" s="153">
        <f>'gibanje živine'!C201</f>
        <v>0</v>
      </c>
      <c r="O397" s="154">
        <f>'gibanje živine'!E201</f>
        <v>0</v>
      </c>
      <c r="P397" s="155">
        <f>'gibanje živine'!H201</f>
        <v>0</v>
      </c>
      <c r="Q397" s="156">
        <f>'gibanje živine'!I201</f>
        <v>0</v>
      </c>
    </row>
    <row r="398" spans="2:17" x14ac:dyDescent="0.2">
      <c r="B398" s="396">
        <v>6</v>
      </c>
      <c r="C398" s="137"/>
      <c r="D398" s="138"/>
      <c r="E398" s="139"/>
      <c r="F398" s="139"/>
      <c r="G398" s="139"/>
      <c r="H398" s="9"/>
      <c r="I398" s="9"/>
      <c r="J398" s="140"/>
      <c r="L398" s="157">
        <f>'gibanje živine'!A202</f>
        <v>4</v>
      </c>
      <c r="M398" s="153">
        <f>'gibanje živine'!B202</f>
        <v>0</v>
      </c>
      <c r="N398" s="153">
        <f>'gibanje živine'!C202</f>
        <v>0</v>
      </c>
      <c r="O398" s="154">
        <f>'gibanje živine'!E202</f>
        <v>0</v>
      </c>
      <c r="P398" s="155">
        <f>'gibanje živine'!H202</f>
        <v>0</v>
      </c>
      <c r="Q398" s="156">
        <f>'gibanje živine'!I202</f>
        <v>0</v>
      </c>
    </row>
    <row r="399" spans="2:17" x14ac:dyDescent="0.2">
      <c r="B399" s="396">
        <v>7</v>
      </c>
      <c r="C399" s="137"/>
      <c r="D399" s="138"/>
      <c r="E399" s="139"/>
      <c r="F399" s="139"/>
      <c r="G399" s="139"/>
      <c r="H399" s="141"/>
      <c r="I399" s="141"/>
      <c r="J399" s="140"/>
      <c r="L399" s="157">
        <f>'gibanje živine'!A203</f>
        <v>5</v>
      </c>
      <c r="M399" s="153">
        <f>'gibanje živine'!B203</f>
        <v>0</v>
      </c>
      <c r="N399" s="153">
        <f>'gibanje živine'!C203</f>
        <v>0</v>
      </c>
      <c r="O399" s="154">
        <f>'gibanje živine'!E203</f>
        <v>0</v>
      </c>
      <c r="P399" s="155">
        <f>'gibanje živine'!H203</f>
        <v>0</v>
      </c>
      <c r="Q399" s="156">
        <f>'gibanje živine'!I203</f>
        <v>0</v>
      </c>
    </row>
    <row r="400" spans="2:17" x14ac:dyDescent="0.2">
      <c r="B400" s="396">
        <v>8</v>
      </c>
      <c r="C400" s="137"/>
      <c r="D400" s="138"/>
      <c r="E400" s="139"/>
      <c r="F400" s="139"/>
      <c r="G400" s="139"/>
      <c r="H400" s="9"/>
      <c r="I400" s="9"/>
      <c r="J400" s="140"/>
      <c r="L400" s="157">
        <f>'gibanje živine'!A204</f>
        <v>6</v>
      </c>
      <c r="M400" s="153">
        <f>'gibanje živine'!B204</f>
        <v>0</v>
      </c>
      <c r="N400" s="153">
        <f>'gibanje živine'!C204</f>
        <v>0</v>
      </c>
      <c r="O400" s="154">
        <f>'gibanje živine'!E204</f>
        <v>0</v>
      </c>
      <c r="P400" s="155">
        <f>'gibanje živine'!H204</f>
        <v>0</v>
      </c>
      <c r="Q400" s="156">
        <f>'gibanje živine'!I204</f>
        <v>0</v>
      </c>
    </row>
    <row r="401" spans="2:17" x14ac:dyDescent="0.2">
      <c r="B401" s="396">
        <v>9</v>
      </c>
      <c r="C401" s="137"/>
      <c r="D401" s="5"/>
      <c r="E401" s="13"/>
      <c r="F401" s="13"/>
      <c r="G401" s="13"/>
      <c r="H401" s="10"/>
      <c r="I401" s="10"/>
      <c r="J401" s="136"/>
      <c r="L401" s="157">
        <f>'gibanje živine'!A205</f>
        <v>7</v>
      </c>
      <c r="M401" s="153">
        <f>'gibanje živine'!B205</f>
        <v>0</v>
      </c>
      <c r="N401" s="153">
        <f>'gibanje živine'!C205</f>
        <v>0</v>
      </c>
      <c r="O401" s="154">
        <f>'gibanje živine'!E205</f>
        <v>0</v>
      </c>
      <c r="P401" s="155">
        <f>'gibanje živine'!H205</f>
        <v>0</v>
      </c>
      <c r="Q401" s="156">
        <f>'gibanje živine'!I205</f>
        <v>0</v>
      </c>
    </row>
    <row r="402" spans="2:17" x14ac:dyDescent="0.2">
      <c r="B402" s="396">
        <v>10</v>
      </c>
      <c r="C402" s="137"/>
      <c r="D402" s="5"/>
      <c r="E402" s="13"/>
      <c r="F402" s="13"/>
      <c r="G402" s="13"/>
      <c r="H402" s="10"/>
      <c r="I402" s="10"/>
      <c r="J402" s="136"/>
      <c r="L402" s="157">
        <f>'gibanje živine'!A206</f>
        <v>8</v>
      </c>
      <c r="M402" s="153">
        <f>'gibanje živine'!B206</f>
        <v>0</v>
      </c>
      <c r="N402" s="153">
        <f>'gibanje živine'!C206</f>
        <v>0</v>
      </c>
      <c r="O402" s="154">
        <f>'gibanje živine'!E206</f>
        <v>0</v>
      </c>
      <c r="P402" s="155">
        <f>'gibanje živine'!H206</f>
        <v>0</v>
      </c>
      <c r="Q402" s="156">
        <f>'gibanje živine'!I206</f>
        <v>0</v>
      </c>
    </row>
    <row r="403" spans="2:17" x14ac:dyDescent="0.2">
      <c r="B403" s="396">
        <v>11</v>
      </c>
      <c r="C403" s="137"/>
      <c r="D403" s="5"/>
      <c r="E403" s="13"/>
      <c r="F403" s="13"/>
      <c r="G403" s="13"/>
      <c r="H403" s="10"/>
      <c r="I403" s="10"/>
      <c r="J403" s="136"/>
      <c r="L403" s="157">
        <f>'gibanje živine'!A207</f>
        <v>9</v>
      </c>
      <c r="M403" s="153">
        <f>'gibanje živine'!B207</f>
        <v>0</v>
      </c>
      <c r="N403" s="153">
        <f>'gibanje živine'!C207</f>
        <v>0</v>
      </c>
      <c r="O403" s="154">
        <f>'gibanje živine'!E207</f>
        <v>0</v>
      </c>
      <c r="P403" s="155">
        <f>'gibanje živine'!H207</f>
        <v>0</v>
      </c>
      <c r="Q403" s="156">
        <f>'gibanje živine'!I207</f>
        <v>0</v>
      </c>
    </row>
    <row r="404" spans="2:17" x14ac:dyDescent="0.2">
      <c r="B404" s="396">
        <v>12</v>
      </c>
      <c r="C404" s="137"/>
      <c r="D404" s="5"/>
      <c r="E404" s="13"/>
      <c r="F404" s="13"/>
      <c r="G404" s="13"/>
      <c r="H404" s="10"/>
      <c r="I404" s="10"/>
      <c r="J404" s="136"/>
      <c r="L404" s="157">
        <f>'gibanje živine'!A208</f>
        <v>10</v>
      </c>
      <c r="M404" s="153">
        <f>'gibanje živine'!B208</f>
        <v>0</v>
      </c>
      <c r="N404" s="153">
        <f>'gibanje živine'!C208</f>
        <v>0</v>
      </c>
      <c r="O404" s="154">
        <f>'gibanje živine'!E208</f>
        <v>0</v>
      </c>
      <c r="P404" s="155">
        <f>'gibanje živine'!H208</f>
        <v>0</v>
      </c>
      <c r="Q404" s="156">
        <f>'gibanje živine'!I208</f>
        <v>0</v>
      </c>
    </row>
    <row r="405" spans="2:17" x14ac:dyDescent="0.2">
      <c r="B405" s="396">
        <v>13</v>
      </c>
      <c r="C405" s="137"/>
      <c r="D405" s="5"/>
      <c r="E405" s="13"/>
      <c r="F405" s="13"/>
      <c r="G405" s="13"/>
      <c r="H405" s="10"/>
      <c r="I405" s="10"/>
      <c r="J405" s="136"/>
      <c r="L405" s="157">
        <f>'gibanje živine'!A209</f>
        <v>11</v>
      </c>
      <c r="M405" s="153">
        <f>'gibanje živine'!B209</f>
        <v>0</v>
      </c>
      <c r="N405" s="153">
        <f>'gibanje živine'!C209</f>
        <v>0</v>
      </c>
      <c r="O405" s="154">
        <f>'gibanje živine'!E209</f>
        <v>0</v>
      </c>
      <c r="P405" s="155">
        <f>'gibanje živine'!H209</f>
        <v>0</v>
      </c>
      <c r="Q405" s="156">
        <f>'gibanje živine'!I209</f>
        <v>0</v>
      </c>
    </row>
    <row r="406" spans="2:17" x14ac:dyDescent="0.2">
      <c r="B406" s="396">
        <v>14</v>
      </c>
      <c r="C406" s="137"/>
      <c r="D406" s="5"/>
      <c r="E406" s="13"/>
      <c r="F406" s="13"/>
      <c r="G406" s="13"/>
      <c r="H406" s="10"/>
      <c r="I406" s="10"/>
      <c r="J406" s="136"/>
      <c r="L406" s="157">
        <f>'gibanje živine'!A210</f>
        <v>12</v>
      </c>
      <c r="M406" s="153">
        <f>'gibanje živine'!B210</f>
        <v>0</v>
      </c>
      <c r="N406" s="153">
        <f>'gibanje živine'!C210</f>
        <v>0</v>
      </c>
      <c r="O406" s="154">
        <f>'gibanje živine'!E210</f>
        <v>0</v>
      </c>
      <c r="P406" s="155">
        <f>'gibanje živine'!H210</f>
        <v>0</v>
      </c>
      <c r="Q406" s="156">
        <f>'gibanje živine'!I210</f>
        <v>0</v>
      </c>
    </row>
    <row r="407" spans="2:17" x14ac:dyDescent="0.2">
      <c r="B407" s="396">
        <v>15</v>
      </c>
      <c r="C407" s="137"/>
      <c r="D407" s="5"/>
      <c r="E407" s="13"/>
      <c r="F407" s="13"/>
      <c r="G407" s="13"/>
      <c r="H407" s="10"/>
      <c r="I407" s="10"/>
      <c r="J407" s="136"/>
      <c r="L407" s="157">
        <f>'gibanje živine'!A211</f>
        <v>13</v>
      </c>
      <c r="M407" s="153">
        <f>'gibanje živine'!B211</f>
        <v>0</v>
      </c>
      <c r="N407" s="153">
        <f>'gibanje živine'!C211</f>
        <v>0</v>
      </c>
      <c r="O407" s="154">
        <f>'gibanje živine'!E211</f>
        <v>0</v>
      </c>
      <c r="P407" s="155">
        <f>'gibanje živine'!H211</f>
        <v>0</v>
      </c>
      <c r="Q407" s="156">
        <f>'gibanje živine'!I211</f>
        <v>0</v>
      </c>
    </row>
    <row r="408" spans="2:17" x14ac:dyDescent="0.2">
      <c r="B408" s="396">
        <v>16</v>
      </c>
      <c r="C408" s="137"/>
      <c r="D408" s="5"/>
      <c r="E408" s="13"/>
      <c r="F408" s="13"/>
      <c r="G408" s="13"/>
      <c r="H408" s="10"/>
      <c r="I408" s="10"/>
      <c r="J408" s="136"/>
      <c r="L408" s="157">
        <f>'gibanje živine'!A212</f>
        <v>14</v>
      </c>
      <c r="M408" s="153">
        <f>'gibanje živine'!B212</f>
        <v>0</v>
      </c>
      <c r="N408" s="153">
        <f>'gibanje živine'!C212</f>
        <v>0</v>
      </c>
      <c r="O408" s="154">
        <f>'gibanje živine'!E212</f>
        <v>0</v>
      </c>
      <c r="P408" s="155">
        <f>'gibanje živine'!H212</f>
        <v>0</v>
      </c>
      <c r="Q408" s="156">
        <f>'gibanje živine'!I212</f>
        <v>0</v>
      </c>
    </row>
    <row r="409" spans="2:17" ht="13.5" thickBot="1" x14ac:dyDescent="0.25">
      <c r="B409" s="396">
        <v>17</v>
      </c>
      <c r="C409" s="137"/>
      <c r="D409" s="5"/>
      <c r="E409" s="13"/>
      <c r="F409" s="13"/>
      <c r="G409" s="13"/>
      <c r="H409" s="10"/>
      <c r="I409" s="10"/>
      <c r="J409" s="136"/>
      <c r="L409" s="158">
        <f>'gibanje živine'!A213</f>
        <v>15</v>
      </c>
      <c r="M409" s="159">
        <f>'gibanje živine'!B213</f>
        <v>0</v>
      </c>
      <c r="N409" s="159">
        <f>'gibanje živine'!C213</f>
        <v>0</v>
      </c>
      <c r="O409" s="160">
        <f>'gibanje živine'!E213</f>
        <v>0</v>
      </c>
      <c r="P409" s="161">
        <f>'gibanje živine'!H213</f>
        <v>0</v>
      </c>
      <c r="Q409" s="162">
        <f>'gibanje živine'!I213</f>
        <v>0</v>
      </c>
    </row>
    <row r="410" spans="2:17" ht="13.5" thickBot="1" x14ac:dyDescent="0.25">
      <c r="B410" s="396">
        <v>18</v>
      </c>
      <c r="C410" s="137"/>
      <c r="D410" s="5"/>
      <c r="E410" s="13"/>
      <c r="F410" s="13"/>
      <c r="G410" s="13"/>
      <c r="H410" s="10"/>
      <c r="I410" s="10"/>
      <c r="J410" s="136"/>
    </row>
    <row r="411" spans="2:17" ht="13.5" thickBot="1" x14ac:dyDescent="0.25">
      <c r="B411" s="396">
        <v>19</v>
      </c>
      <c r="C411" s="137"/>
      <c r="D411" s="5"/>
      <c r="E411" s="13"/>
      <c r="F411" s="13"/>
      <c r="G411" s="13"/>
      <c r="H411" s="10"/>
      <c r="I411" s="10"/>
      <c r="J411" s="136"/>
      <c r="L411" s="430" t="s">
        <v>79</v>
      </c>
      <c r="M411" s="431"/>
      <c r="N411" s="431"/>
      <c r="O411" s="431"/>
      <c r="P411" s="431"/>
      <c r="Q411" s="432"/>
    </row>
    <row r="412" spans="2:17" ht="12.75" customHeight="1" x14ac:dyDescent="0.2">
      <c r="B412" s="396">
        <v>20</v>
      </c>
      <c r="C412" s="137"/>
      <c r="D412" s="5"/>
      <c r="E412" s="13"/>
      <c r="F412" s="13"/>
      <c r="G412" s="13"/>
      <c r="H412" s="10"/>
      <c r="I412" s="10"/>
      <c r="J412" s="136"/>
      <c r="L412" s="171" t="s">
        <v>6</v>
      </c>
      <c r="M412" s="172" t="s">
        <v>80</v>
      </c>
      <c r="N412" s="172" t="s">
        <v>1</v>
      </c>
      <c r="O412" s="447" t="s">
        <v>81</v>
      </c>
      <c r="P412" s="448"/>
      <c r="Q412" s="449"/>
    </row>
    <row r="413" spans="2:17" x14ac:dyDescent="0.2">
      <c r="B413" s="396">
        <v>21</v>
      </c>
      <c r="C413" s="137"/>
      <c r="D413" s="5"/>
      <c r="E413" s="13"/>
      <c r="F413" s="13"/>
      <c r="G413" s="13"/>
      <c r="H413" s="10"/>
      <c r="I413" s="10"/>
      <c r="J413" s="136"/>
      <c r="L413" s="152">
        <f>'gibanje pridelkov'!A179</f>
        <v>1</v>
      </c>
      <c r="M413" s="167">
        <f>'gibanje pridelkov'!B179</f>
        <v>0</v>
      </c>
      <c r="N413" s="167">
        <f>'gibanje pridelkov'!C179</f>
        <v>0</v>
      </c>
      <c r="O413" s="444">
        <f>'gibanje pridelkov'!F179</f>
        <v>0</v>
      </c>
      <c r="P413" s="445"/>
      <c r="Q413" s="446"/>
    </row>
    <row r="414" spans="2:17" x14ac:dyDescent="0.2">
      <c r="B414" s="396">
        <v>22</v>
      </c>
      <c r="C414" s="137"/>
      <c r="D414" s="5"/>
      <c r="E414" s="13"/>
      <c r="F414" s="13"/>
      <c r="G414" s="13"/>
      <c r="H414" s="10"/>
      <c r="I414" s="10"/>
      <c r="J414" s="136"/>
      <c r="L414" s="157">
        <f>'gibanje pridelkov'!A180</f>
        <v>2</v>
      </c>
      <c r="M414" s="153">
        <f>'gibanje pridelkov'!B180</f>
        <v>0</v>
      </c>
      <c r="N414" s="153">
        <f>'gibanje pridelkov'!C180</f>
        <v>0</v>
      </c>
      <c r="O414" s="419">
        <f>'gibanje pridelkov'!F180</f>
        <v>0</v>
      </c>
      <c r="P414" s="420"/>
      <c r="Q414" s="421"/>
    </row>
    <row r="415" spans="2:17" x14ac:dyDescent="0.2">
      <c r="B415" s="396">
        <v>23</v>
      </c>
      <c r="C415" s="137"/>
      <c r="D415" s="5"/>
      <c r="E415" s="13"/>
      <c r="F415" s="13"/>
      <c r="G415" s="13"/>
      <c r="H415" s="10"/>
      <c r="I415" s="10"/>
      <c r="J415" s="136"/>
      <c r="L415" s="157">
        <f>'gibanje pridelkov'!A181</f>
        <v>3</v>
      </c>
      <c r="M415" s="153">
        <f>'gibanje pridelkov'!B181</f>
        <v>0</v>
      </c>
      <c r="N415" s="153">
        <f>'gibanje pridelkov'!C181</f>
        <v>0</v>
      </c>
      <c r="O415" s="419">
        <f>'gibanje pridelkov'!F181</f>
        <v>0</v>
      </c>
      <c r="P415" s="420"/>
      <c r="Q415" s="421"/>
    </row>
    <row r="416" spans="2:17" x14ac:dyDescent="0.2">
      <c r="B416" s="396">
        <v>24</v>
      </c>
      <c r="C416" s="137"/>
      <c r="D416" s="5"/>
      <c r="E416" s="13"/>
      <c r="F416" s="13"/>
      <c r="G416" s="13"/>
      <c r="H416" s="10"/>
      <c r="I416" s="10"/>
      <c r="J416" s="136"/>
      <c r="L416" s="157">
        <f>'gibanje pridelkov'!A182</f>
        <v>4</v>
      </c>
      <c r="M416" s="153">
        <f>'gibanje pridelkov'!B182</f>
        <v>0</v>
      </c>
      <c r="N416" s="153">
        <f>'gibanje pridelkov'!C182</f>
        <v>0</v>
      </c>
      <c r="O416" s="419">
        <f>'gibanje pridelkov'!F182</f>
        <v>0</v>
      </c>
      <c r="P416" s="420"/>
      <c r="Q416" s="421"/>
    </row>
    <row r="417" spans="2:17" x14ac:dyDescent="0.2">
      <c r="B417" s="396">
        <v>25</v>
      </c>
      <c r="C417" s="137"/>
      <c r="D417" s="5"/>
      <c r="E417" s="13"/>
      <c r="F417" s="13"/>
      <c r="G417" s="13"/>
      <c r="H417" s="10"/>
      <c r="I417" s="10"/>
      <c r="J417" s="136"/>
      <c r="L417" s="157">
        <f>'gibanje pridelkov'!A183</f>
        <v>5</v>
      </c>
      <c r="M417" s="153">
        <f>'gibanje pridelkov'!B183</f>
        <v>0</v>
      </c>
      <c r="N417" s="153">
        <f>'gibanje pridelkov'!C183</f>
        <v>0</v>
      </c>
      <c r="O417" s="419">
        <f>'gibanje pridelkov'!F183</f>
        <v>0</v>
      </c>
      <c r="P417" s="420"/>
      <c r="Q417" s="421"/>
    </row>
    <row r="418" spans="2:17" x14ac:dyDescent="0.2">
      <c r="B418" s="396">
        <v>26</v>
      </c>
      <c r="C418" s="137"/>
      <c r="D418" s="5"/>
      <c r="E418" s="13"/>
      <c r="F418" s="13"/>
      <c r="G418" s="13"/>
      <c r="H418" s="10"/>
      <c r="I418" s="10"/>
      <c r="J418" s="136"/>
      <c r="L418" s="157">
        <f>'gibanje pridelkov'!A184</f>
        <v>6</v>
      </c>
      <c r="M418" s="153">
        <f>'gibanje pridelkov'!B184</f>
        <v>0</v>
      </c>
      <c r="N418" s="153">
        <f>'gibanje pridelkov'!C184</f>
        <v>0</v>
      </c>
      <c r="O418" s="419">
        <f>'gibanje pridelkov'!F184</f>
        <v>0</v>
      </c>
      <c r="P418" s="420"/>
      <c r="Q418" s="421"/>
    </row>
    <row r="419" spans="2:17" x14ac:dyDescent="0.2">
      <c r="B419" s="396">
        <v>27</v>
      </c>
      <c r="C419" s="137"/>
      <c r="D419" s="138"/>
      <c r="E419" s="139"/>
      <c r="F419" s="139"/>
      <c r="G419" s="139"/>
      <c r="H419" s="9"/>
      <c r="I419" s="9"/>
      <c r="J419" s="140"/>
      <c r="L419" s="157">
        <f>'gibanje pridelkov'!A185</f>
        <v>7</v>
      </c>
      <c r="M419" s="153">
        <f>'gibanje pridelkov'!B185</f>
        <v>0</v>
      </c>
      <c r="N419" s="153">
        <f>'gibanje pridelkov'!C185</f>
        <v>0</v>
      </c>
      <c r="O419" s="419">
        <f>'gibanje pridelkov'!F185</f>
        <v>0</v>
      </c>
      <c r="P419" s="420"/>
      <c r="Q419" s="421"/>
    </row>
    <row r="420" spans="2:17" x14ac:dyDescent="0.2">
      <c r="B420" s="396">
        <v>28</v>
      </c>
      <c r="C420" s="137"/>
      <c r="D420" s="138"/>
      <c r="E420" s="139"/>
      <c r="F420" s="139"/>
      <c r="G420" s="139"/>
      <c r="H420" s="9"/>
      <c r="I420" s="9"/>
      <c r="J420" s="140"/>
      <c r="L420" s="157">
        <f>'gibanje pridelkov'!A186</f>
        <v>8</v>
      </c>
      <c r="M420" s="153">
        <f>'gibanje pridelkov'!B186</f>
        <v>0</v>
      </c>
      <c r="N420" s="153">
        <f>'gibanje pridelkov'!C186</f>
        <v>0</v>
      </c>
      <c r="O420" s="419">
        <f>'gibanje pridelkov'!F186</f>
        <v>0</v>
      </c>
      <c r="P420" s="420"/>
      <c r="Q420" s="421"/>
    </row>
    <row r="421" spans="2:17" x14ac:dyDescent="0.2">
      <c r="B421" s="396">
        <v>29</v>
      </c>
      <c r="C421" s="137"/>
      <c r="D421" s="138"/>
      <c r="E421" s="139"/>
      <c r="F421" s="139"/>
      <c r="G421" s="139"/>
      <c r="H421" s="9"/>
      <c r="I421" s="9"/>
      <c r="J421" s="140"/>
      <c r="L421" s="157">
        <f>'gibanje pridelkov'!A187</f>
        <v>9</v>
      </c>
      <c r="M421" s="153">
        <f>'gibanje pridelkov'!B187</f>
        <v>0</v>
      </c>
      <c r="N421" s="153">
        <f>'gibanje pridelkov'!C187</f>
        <v>0</v>
      </c>
      <c r="O421" s="419">
        <f>'gibanje pridelkov'!F187</f>
        <v>0</v>
      </c>
      <c r="P421" s="420"/>
      <c r="Q421" s="421"/>
    </row>
    <row r="422" spans="2:17" x14ac:dyDescent="0.2">
      <c r="B422" s="396">
        <v>30</v>
      </c>
      <c r="C422" s="137"/>
      <c r="D422" s="138"/>
      <c r="E422" s="139"/>
      <c r="F422" s="139"/>
      <c r="G422" s="139"/>
      <c r="H422" s="9"/>
      <c r="I422" s="9"/>
      <c r="J422" s="140"/>
      <c r="L422" s="157">
        <f>'gibanje pridelkov'!A188</f>
        <v>10</v>
      </c>
      <c r="M422" s="153">
        <f>'gibanje pridelkov'!B188</f>
        <v>0</v>
      </c>
      <c r="N422" s="153">
        <f>'gibanje pridelkov'!C188</f>
        <v>0</v>
      </c>
      <c r="O422" s="419">
        <f>'gibanje pridelkov'!F188</f>
        <v>0</v>
      </c>
      <c r="P422" s="420"/>
      <c r="Q422" s="421"/>
    </row>
    <row r="423" spans="2:17" x14ac:dyDescent="0.2">
      <c r="B423" s="396">
        <v>31</v>
      </c>
      <c r="C423" s="137"/>
      <c r="D423" s="138"/>
      <c r="E423" s="139"/>
      <c r="F423" s="139"/>
      <c r="G423" s="139"/>
      <c r="H423" s="9"/>
      <c r="I423" s="9"/>
      <c r="J423" s="140"/>
      <c r="L423" s="157">
        <f>'gibanje pridelkov'!A189</f>
        <v>11</v>
      </c>
      <c r="M423" s="153">
        <f>'gibanje pridelkov'!B189</f>
        <v>0</v>
      </c>
      <c r="N423" s="153">
        <f>'gibanje pridelkov'!C189</f>
        <v>0</v>
      </c>
      <c r="O423" s="419">
        <f>'gibanje pridelkov'!F189</f>
        <v>0</v>
      </c>
      <c r="P423" s="420"/>
      <c r="Q423" s="421"/>
    </row>
    <row r="424" spans="2:17" x14ac:dyDescent="0.2">
      <c r="B424" s="396">
        <v>32</v>
      </c>
      <c r="C424" s="137"/>
      <c r="D424" s="138"/>
      <c r="E424" s="139"/>
      <c r="F424" s="139"/>
      <c r="G424" s="139"/>
      <c r="H424" s="9"/>
      <c r="I424" s="9"/>
      <c r="J424" s="140"/>
      <c r="L424" s="157">
        <f>'gibanje pridelkov'!A190</f>
        <v>12</v>
      </c>
      <c r="M424" s="153">
        <f>'gibanje pridelkov'!B190</f>
        <v>0</v>
      </c>
      <c r="N424" s="153">
        <f>'gibanje pridelkov'!C190</f>
        <v>0</v>
      </c>
      <c r="O424" s="419">
        <f>'gibanje pridelkov'!F190</f>
        <v>0</v>
      </c>
      <c r="P424" s="420"/>
      <c r="Q424" s="421"/>
    </row>
    <row r="425" spans="2:17" x14ac:dyDescent="0.2">
      <c r="B425" s="396">
        <v>33</v>
      </c>
      <c r="C425" s="137"/>
      <c r="D425" s="138"/>
      <c r="E425" s="139"/>
      <c r="F425" s="139"/>
      <c r="G425" s="139"/>
      <c r="H425" s="9"/>
      <c r="I425" s="9"/>
      <c r="J425" s="140"/>
      <c r="L425" s="157">
        <f>'gibanje pridelkov'!A191</f>
        <v>13</v>
      </c>
      <c r="M425" s="153">
        <f>'gibanje pridelkov'!B191</f>
        <v>0</v>
      </c>
      <c r="N425" s="153">
        <f>'gibanje pridelkov'!C191</f>
        <v>0</v>
      </c>
      <c r="O425" s="419">
        <f>'gibanje pridelkov'!F191</f>
        <v>0</v>
      </c>
      <c r="P425" s="420"/>
      <c r="Q425" s="421"/>
    </row>
    <row r="426" spans="2:17" x14ac:dyDescent="0.2">
      <c r="B426" s="396">
        <v>34</v>
      </c>
      <c r="C426" s="137"/>
      <c r="D426" s="138"/>
      <c r="E426" s="139"/>
      <c r="F426" s="139"/>
      <c r="G426" s="139"/>
      <c r="H426" s="9"/>
      <c r="I426" s="9"/>
      <c r="J426" s="140"/>
      <c r="L426" s="157">
        <f>'gibanje pridelkov'!A192</f>
        <v>14</v>
      </c>
      <c r="M426" s="153">
        <f>'gibanje pridelkov'!B192</f>
        <v>0</v>
      </c>
      <c r="N426" s="153">
        <f>'gibanje pridelkov'!C192</f>
        <v>0</v>
      </c>
      <c r="O426" s="419">
        <f>'gibanje pridelkov'!F192</f>
        <v>0</v>
      </c>
      <c r="P426" s="420"/>
      <c r="Q426" s="421"/>
    </row>
    <row r="427" spans="2:17" ht="13.5" thickBot="1" x14ac:dyDescent="0.25">
      <c r="B427" s="396">
        <v>35</v>
      </c>
      <c r="C427" s="137"/>
      <c r="D427" s="138"/>
      <c r="E427" s="139"/>
      <c r="F427" s="139"/>
      <c r="G427" s="139"/>
      <c r="H427" s="9"/>
      <c r="I427" s="9"/>
      <c r="J427" s="140"/>
      <c r="L427" s="158">
        <f>'gibanje pridelkov'!A193</f>
        <v>15</v>
      </c>
      <c r="M427" s="159">
        <f>'gibanje pridelkov'!B193</f>
        <v>0</v>
      </c>
      <c r="N427" s="159">
        <f>'gibanje pridelkov'!C193</f>
        <v>0</v>
      </c>
      <c r="O427" s="433">
        <f>'gibanje pridelkov'!F193</f>
        <v>0</v>
      </c>
      <c r="P427" s="434"/>
      <c r="Q427" s="435"/>
    </row>
    <row r="428" spans="2:17" x14ac:dyDescent="0.2">
      <c r="B428" s="396">
        <v>36</v>
      </c>
      <c r="C428" s="137"/>
      <c r="D428" s="138"/>
      <c r="E428" s="139"/>
      <c r="F428" s="139"/>
      <c r="G428" s="139"/>
      <c r="H428" s="9"/>
      <c r="I428" s="9"/>
      <c r="J428" s="140"/>
      <c r="L428" s="166"/>
      <c r="M428" s="153"/>
      <c r="N428" s="153"/>
      <c r="O428" s="360"/>
      <c r="P428" s="361"/>
      <c r="Q428" s="361"/>
    </row>
    <row r="429" spans="2:17" x14ac:dyDescent="0.2">
      <c r="B429" s="396">
        <v>37</v>
      </c>
      <c r="C429" s="137"/>
      <c r="D429" s="138"/>
      <c r="E429" s="139"/>
      <c r="F429" s="139"/>
      <c r="G429" s="139"/>
      <c r="H429" s="9"/>
      <c r="I429" s="9"/>
      <c r="J429" s="140"/>
      <c r="L429" s="166"/>
      <c r="M429" s="153"/>
      <c r="N429" s="153"/>
      <c r="O429" s="360"/>
      <c r="P429" s="361"/>
      <c r="Q429" s="361"/>
    </row>
    <row r="430" spans="2:17" x14ac:dyDescent="0.2">
      <c r="B430" s="396">
        <v>38</v>
      </c>
      <c r="C430" s="137"/>
      <c r="D430" s="138"/>
      <c r="E430" s="139"/>
      <c r="F430" s="139"/>
      <c r="G430" s="139"/>
      <c r="H430" s="9"/>
      <c r="I430" s="9"/>
      <c r="J430" s="140"/>
      <c r="L430" s="166"/>
      <c r="M430" s="153"/>
      <c r="N430" s="153"/>
      <c r="O430" s="360"/>
      <c r="P430" s="361"/>
      <c r="Q430" s="361"/>
    </row>
    <row r="431" spans="2:17" x14ac:dyDescent="0.2">
      <c r="B431" s="396">
        <v>39</v>
      </c>
      <c r="C431" s="137"/>
      <c r="D431" s="138"/>
      <c r="E431" s="139"/>
      <c r="F431" s="139"/>
      <c r="G431" s="139"/>
      <c r="H431" s="9"/>
      <c r="I431" s="9"/>
      <c r="J431" s="140"/>
      <c r="L431" s="166"/>
      <c r="M431" s="153"/>
      <c r="N431" s="153"/>
      <c r="O431" s="360"/>
      <c r="P431" s="361"/>
      <c r="Q431" s="361"/>
    </row>
    <row r="432" spans="2:17" x14ac:dyDescent="0.2">
      <c r="B432" s="396">
        <v>40</v>
      </c>
      <c r="C432" s="137"/>
      <c r="D432" s="138"/>
      <c r="E432" s="139"/>
      <c r="F432" s="139"/>
      <c r="G432" s="139"/>
      <c r="H432" s="9"/>
      <c r="I432" s="9"/>
      <c r="J432" s="140"/>
      <c r="L432" s="166"/>
      <c r="M432" s="153"/>
      <c r="N432" s="153"/>
      <c r="O432" s="360"/>
      <c r="P432" s="361"/>
      <c r="Q432" s="361"/>
    </row>
    <row r="433" spans="2:17" x14ac:dyDescent="0.2">
      <c r="B433" s="396">
        <v>41</v>
      </c>
      <c r="C433" s="137"/>
      <c r="D433" s="138"/>
      <c r="E433" s="139"/>
      <c r="F433" s="139"/>
      <c r="G433" s="139"/>
      <c r="H433" s="9"/>
      <c r="I433" s="9"/>
      <c r="J433" s="140"/>
      <c r="L433" s="166"/>
      <c r="M433" s="153"/>
      <c r="N433" s="153"/>
      <c r="O433" s="360"/>
      <c r="P433" s="361"/>
      <c r="Q433" s="361"/>
    </row>
    <row r="434" spans="2:17" x14ac:dyDescent="0.2">
      <c r="B434" s="396">
        <v>42</v>
      </c>
      <c r="C434" s="137"/>
      <c r="D434" s="138"/>
      <c r="E434" s="139"/>
      <c r="F434" s="139"/>
      <c r="G434" s="139"/>
      <c r="H434" s="9"/>
      <c r="I434" s="9"/>
      <c r="J434" s="140"/>
      <c r="L434" s="166"/>
      <c r="M434" s="153"/>
      <c r="N434" s="153"/>
      <c r="O434" s="360"/>
      <c r="P434" s="361"/>
      <c r="Q434" s="361"/>
    </row>
    <row r="435" spans="2:17" x14ac:dyDescent="0.2">
      <c r="B435" s="396">
        <v>43</v>
      </c>
      <c r="C435" s="137"/>
      <c r="D435" s="138"/>
      <c r="E435" s="139"/>
      <c r="F435" s="139"/>
      <c r="G435" s="139"/>
      <c r="H435" s="9"/>
      <c r="I435" s="9"/>
      <c r="J435" s="140"/>
      <c r="L435" s="166"/>
      <c r="M435" s="153"/>
      <c r="N435" s="153"/>
      <c r="O435" s="360"/>
      <c r="P435" s="361"/>
      <c r="Q435" s="361"/>
    </row>
    <row r="436" spans="2:17" x14ac:dyDescent="0.2">
      <c r="B436" s="396">
        <v>44</v>
      </c>
      <c r="C436" s="137"/>
      <c r="D436" s="138"/>
      <c r="E436" s="139"/>
      <c r="F436" s="139"/>
      <c r="G436" s="139"/>
      <c r="H436" s="9"/>
      <c r="I436" s="9"/>
      <c r="J436" s="140"/>
      <c r="L436" s="166"/>
      <c r="M436" s="153"/>
      <c r="N436" s="153"/>
      <c r="O436" s="360"/>
      <c r="P436" s="361"/>
      <c r="Q436" s="361"/>
    </row>
    <row r="437" spans="2:17" x14ac:dyDescent="0.2">
      <c r="B437" s="396">
        <v>45</v>
      </c>
      <c r="C437" s="137"/>
      <c r="D437" s="138"/>
      <c r="E437" s="139"/>
      <c r="F437" s="139"/>
      <c r="G437" s="139"/>
      <c r="H437" s="9"/>
      <c r="I437" s="9"/>
      <c r="J437" s="140"/>
      <c r="L437" s="166"/>
      <c r="M437" s="153"/>
      <c r="N437" s="153"/>
      <c r="O437" s="360"/>
      <c r="P437" s="361"/>
      <c r="Q437" s="361"/>
    </row>
    <row r="438" spans="2:17" ht="13.5" thickBot="1" x14ac:dyDescent="0.25">
      <c r="B438" s="386" t="s">
        <v>35</v>
      </c>
      <c r="C438" s="393"/>
      <c r="D438" s="394"/>
      <c r="E438" s="397"/>
      <c r="F438" s="397"/>
      <c r="G438" s="397"/>
      <c r="H438" s="398">
        <f>SUM(H393:H437)</f>
        <v>0</v>
      </c>
      <c r="I438" s="398">
        <f>SUM(I393:I437)</f>
        <v>0</v>
      </c>
      <c r="J438" s="399"/>
    </row>
    <row r="439" spans="2:17" s="339" customFormat="1" ht="13.5" thickBot="1" x14ac:dyDescent="0.25">
      <c r="B439" s="386" t="s">
        <v>6</v>
      </c>
      <c r="C439" s="395" t="s">
        <v>56</v>
      </c>
      <c r="D439" s="394"/>
      <c r="E439" s="397"/>
      <c r="F439" s="397"/>
      <c r="G439" s="397"/>
      <c r="H439" s="398"/>
      <c r="I439" s="398"/>
      <c r="J439" s="399"/>
      <c r="L439" s="422" t="s">
        <v>78</v>
      </c>
      <c r="M439" s="423"/>
      <c r="N439" s="423"/>
      <c r="O439" s="423"/>
      <c r="P439" s="423"/>
      <c r="Q439" s="424"/>
    </row>
    <row r="440" spans="2:17" x14ac:dyDescent="0.2">
      <c r="B440" s="396">
        <v>1</v>
      </c>
      <c r="C440" s="137" t="s">
        <v>201</v>
      </c>
      <c r="D440" s="340" t="s">
        <v>197</v>
      </c>
      <c r="E440" s="13">
        <v>22</v>
      </c>
      <c r="F440" s="13"/>
      <c r="G440" s="13"/>
      <c r="H440" s="10"/>
      <c r="I440" s="10"/>
      <c r="J440" s="136"/>
      <c r="L440" s="436" t="s">
        <v>6</v>
      </c>
      <c r="M440" s="438" t="s">
        <v>46</v>
      </c>
      <c r="N440" s="438" t="s">
        <v>74</v>
      </c>
      <c r="O440" s="440" t="s">
        <v>77</v>
      </c>
      <c r="P440" s="442" t="s">
        <v>75</v>
      </c>
      <c r="Q440" s="428" t="s">
        <v>76</v>
      </c>
    </row>
    <row r="441" spans="2:17" x14ac:dyDescent="0.2">
      <c r="B441" s="396">
        <v>2</v>
      </c>
      <c r="C441" s="137" t="s">
        <v>201</v>
      </c>
      <c r="D441" s="340" t="s">
        <v>211</v>
      </c>
      <c r="E441" s="13">
        <v>9.5</v>
      </c>
      <c r="F441" s="13"/>
      <c r="G441" s="13"/>
      <c r="H441" s="10"/>
      <c r="I441" s="10"/>
      <c r="J441" s="136"/>
      <c r="L441" s="437"/>
      <c r="M441" s="439"/>
      <c r="N441" s="439"/>
      <c r="O441" s="441"/>
      <c r="P441" s="443"/>
      <c r="Q441" s="429"/>
    </row>
    <row r="442" spans="2:17" x14ac:dyDescent="0.2">
      <c r="B442" s="396">
        <v>3</v>
      </c>
      <c r="C442" s="137" t="s">
        <v>201</v>
      </c>
      <c r="D442" s="5" t="s">
        <v>198</v>
      </c>
      <c r="E442" s="13">
        <v>22</v>
      </c>
      <c r="F442" s="13"/>
      <c r="G442" s="13"/>
      <c r="H442" s="10"/>
      <c r="I442" s="10"/>
      <c r="J442" s="136"/>
      <c r="L442" s="152">
        <f>'gibanje živine'!A223</f>
        <v>1</v>
      </c>
      <c r="M442" s="167">
        <f>'gibanje živine'!B223</f>
        <v>0</v>
      </c>
      <c r="N442" s="167">
        <f>'gibanje živine'!C223</f>
        <v>0</v>
      </c>
      <c r="O442" s="168">
        <f>'gibanje živine'!E223</f>
        <v>0</v>
      </c>
      <c r="P442" s="169">
        <f>'gibanje živine'!H223</f>
        <v>0</v>
      </c>
      <c r="Q442" s="170">
        <f>'gibanje živine'!I223</f>
        <v>0</v>
      </c>
    </row>
    <row r="443" spans="2:17" x14ac:dyDescent="0.2">
      <c r="B443" s="396">
        <v>4</v>
      </c>
      <c r="C443" s="137"/>
      <c r="D443" s="5"/>
      <c r="E443" s="13"/>
      <c r="F443" s="13"/>
      <c r="G443" s="13"/>
      <c r="H443" s="10"/>
      <c r="I443" s="10"/>
      <c r="J443" s="136"/>
      <c r="L443" s="157">
        <f>'gibanje živine'!A224</f>
        <v>2</v>
      </c>
      <c r="M443" s="153">
        <f>'gibanje živine'!B224</f>
        <v>0</v>
      </c>
      <c r="N443" s="153">
        <f>'gibanje živine'!C224</f>
        <v>0</v>
      </c>
      <c r="O443" s="154">
        <f>'gibanje živine'!E224</f>
        <v>0</v>
      </c>
      <c r="P443" s="155">
        <f>'gibanje živine'!H224</f>
        <v>0</v>
      </c>
      <c r="Q443" s="156">
        <f>'gibanje živine'!I224</f>
        <v>0</v>
      </c>
    </row>
    <row r="444" spans="2:17" x14ac:dyDescent="0.2">
      <c r="B444" s="396">
        <v>5</v>
      </c>
      <c r="C444" s="137"/>
      <c r="D444" s="5"/>
      <c r="E444" s="13"/>
      <c r="F444" s="13"/>
      <c r="G444" s="13"/>
      <c r="H444" s="10"/>
      <c r="I444" s="10"/>
      <c r="J444" s="136"/>
      <c r="L444" s="157">
        <f>'gibanje živine'!A225</f>
        <v>3</v>
      </c>
      <c r="M444" s="153">
        <f>'gibanje živine'!B225</f>
        <v>0</v>
      </c>
      <c r="N444" s="153">
        <f>'gibanje živine'!C225</f>
        <v>0</v>
      </c>
      <c r="O444" s="154">
        <f>'gibanje živine'!E225</f>
        <v>0</v>
      </c>
      <c r="P444" s="155">
        <f>'gibanje živine'!H225</f>
        <v>0</v>
      </c>
      <c r="Q444" s="156">
        <f>'gibanje živine'!I225</f>
        <v>0</v>
      </c>
    </row>
    <row r="445" spans="2:17" x14ac:dyDescent="0.2">
      <c r="B445" s="396">
        <v>6</v>
      </c>
      <c r="C445" s="137"/>
      <c r="D445" s="5"/>
      <c r="E445" s="13"/>
      <c r="F445" s="13"/>
      <c r="G445" s="13"/>
      <c r="H445" s="10"/>
      <c r="I445" s="10"/>
      <c r="J445" s="136"/>
      <c r="L445" s="157">
        <f>'gibanje živine'!A226</f>
        <v>4</v>
      </c>
      <c r="M445" s="153">
        <f>'gibanje živine'!B226</f>
        <v>0</v>
      </c>
      <c r="N445" s="153">
        <f>'gibanje živine'!C226</f>
        <v>0</v>
      </c>
      <c r="O445" s="154">
        <f>'gibanje živine'!E226</f>
        <v>0</v>
      </c>
      <c r="P445" s="155">
        <f>'gibanje živine'!H226</f>
        <v>0</v>
      </c>
      <c r="Q445" s="156">
        <f>'gibanje živine'!I226</f>
        <v>0</v>
      </c>
    </row>
    <row r="446" spans="2:17" x14ac:dyDescent="0.2">
      <c r="B446" s="396">
        <v>7</v>
      </c>
      <c r="C446" s="137"/>
      <c r="D446" s="5"/>
      <c r="E446" s="13"/>
      <c r="F446" s="13"/>
      <c r="G446" s="13"/>
      <c r="H446" s="10"/>
      <c r="I446" s="10"/>
      <c r="J446" s="136"/>
      <c r="L446" s="157">
        <f>'gibanje živine'!A227</f>
        <v>5</v>
      </c>
      <c r="M446" s="153">
        <f>'gibanje živine'!B227</f>
        <v>0</v>
      </c>
      <c r="N446" s="153">
        <f>'gibanje živine'!C227</f>
        <v>0</v>
      </c>
      <c r="O446" s="154">
        <f>'gibanje živine'!E227</f>
        <v>0</v>
      </c>
      <c r="P446" s="155">
        <f>'gibanje živine'!H227</f>
        <v>0</v>
      </c>
      <c r="Q446" s="156">
        <f>'gibanje živine'!I227</f>
        <v>0</v>
      </c>
    </row>
    <row r="447" spans="2:17" x14ac:dyDescent="0.2">
      <c r="B447" s="396">
        <v>8</v>
      </c>
      <c r="C447" s="137"/>
      <c r="D447" s="5"/>
      <c r="E447" s="13"/>
      <c r="F447" s="13"/>
      <c r="G447" s="13"/>
      <c r="H447" s="10"/>
      <c r="I447" s="10"/>
      <c r="J447" s="136"/>
      <c r="L447" s="157">
        <f>'gibanje živine'!A228</f>
        <v>6</v>
      </c>
      <c r="M447" s="153">
        <f>'gibanje živine'!B228</f>
        <v>0</v>
      </c>
      <c r="N447" s="153">
        <f>'gibanje živine'!C228</f>
        <v>0</v>
      </c>
      <c r="O447" s="154">
        <f>'gibanje živine'!E228</f>
        <v>0</v>
      </c>
      <c r="P447" s="155">
        <f>'gibanje živine'!H228</f>
        <v>0</v>
      </c>
      <c r="Q447" s="156">
        <f>'gibanje živine'!I228</f>
        <v>0</v>
      </c>
    </row>
    <row r="448" spans="2:17" x14ac:dyDescent="0.2">
      <c r="B448" s="396">
        <v>9</v>
      </c>
      <c r="C448" s="137"/>
      <c r="D448" s="5"/>
      <c r="E448" s="13"/>
      <c r="F448" s="13"/>
      <c r="G448" s="13"/>
      <c r="H448" s="10"/>
      <c r="I448" s="10"/>
      <c r="J448" s="136"/>
      <c r="L448" s="157">
        <f>'gibanje živine'!A229</f>
        <v>7</v>
      </c>
      <c r="M448" s="153">
        <f>'gibanje živine'!B229</f>
        <v>0</v>
      </c>
      <c r="N448" s="153">
        <f>'gibanje živine'!C229</f>
        <v>0</v>
      </c>
      <c r="O448" s="154">
        <f>'gibanje živine'!E229</f>
        <v>0</v>
      </c>
      <c r="P448" s="155">
        <f>'gibanje živine'!H229</f>
        <v>0</v>
      </c>
      <c r="Q448" s="156">
        <f>'gibanje živine'!I229</f>
        <v>0</v>
      </c>
    </row>
    <row r="449" spans="2:17" x14ac:dyDescent="0.2">
      <c r="B449" s="396">
        <v>10</v>
      </c>
      <c r="C449" s="137"/>
      <c r="D449" s="5"/>
      <c r="E449" s="13"/>
      <c r="F449" s="13"/>
      <c r="G449" s="13"/>
      <c r="H449" s="10"/>
      <c r="I449" s="10"/>
      <c r="J449" s="136"/>
      <c r="L449" s="157">
        <f>'gibanje živine'!A230</f>
        <v>8</v>
      </c>
      <c r="M449" s="153">
        <f>'gibanje živine'!B230</f>
        <v>0</v>
      </c>
      <c r="N449" s="153">
        <f>'gibanje živine'!C230</f>
        <v>0</v>
      </c>
      <c r="O449" s="154">
        <f>'gibanje živine'!E230</f>
        <v>0</v>
      </c>
      <c r="P449" s="155">
        <f>'gibanje živine'!H230</f>
        <v>0</v>
      </c>
      <c r="Q449" s="156">
        <f>'gibanje živine'!I230</f>
        <v>0</v>
      </c>
    </row>
    <row r="450" spans="2:17" x14ac:dyDescent="0.2">
      <c r="B450" s="396">
        <v>11</v>
      </c>
      <c r="C450" s="137"/>
      <c r="D450" s="5"/>
      <c r="E450" s="13"/>
      <c r="F450" s="13"/>
      <c r="G450" s="13"/>
      <c r="H450" s="10"/>
      <c r="I450" s="10"/>
      <c r="J450" s="136"/>
      <c r="L450" s="157">
        <f>'gibanje živine'!A231</f>
        <v>9</v>
      </c>
      <c r="M450" s="153">
        <f>'gibanje živine'!B231</f>
        <v>0</v>
      </c>
      <c r="N450" s="153">
        <f>'gibanje živine'!C231</f>
        <v>0</v>
      </c>
      <c r="O450" s="154">
        <f>'gibanje živine'!E231</f>
        <v>0</v>
      </c>
      <c r="P450" s="155">
        <f>'gibanje živine'!H231</f>
        <v>0</v>
      </c>
      <c r="Q450" s="156">
        <f>'gibanje živine'!I231</f>
        <v>0</v>
      </c>
    </row>
    <row r="451" spans="2:17" x14ac:dyDescent="0.2">
      <c r="B451" s="396">
        <v>12</v>
      </c>
      <c r="C451" s="137"/>
      <c r="D451" s="5"/>
      <c r="E451" s="13"/>
      <c r="F451" s="13"/>
      <c r="G451" s="13"/>
      <c r="H451" s="10"/>
      <c r="I451" s="10"/>
      <c r="J451" s="136"/>
      <c r="L451" s="157">
        <f>'gibanje živine'!A232</f>
        <v>10</v>
      </c>
      <c r="M451" s="153">
        <f>'gibanje živine'!B232</f>
        <v>0</v>
      </c>
      <c r="N451" s="153">
        <f>'gibanje živine'!C232</f>
        <v>0</v>
      </c>
      <c r="O451" s="154">
        <f>'gibanje živine'!E232</f>
        <v>0</v>
      </c>
      <c r="P451" s="155">
        <f>'gibanje živine'!H232</f>
        <v>0</v>
      </c>
      <c r="Q451" s="156">
        <f>'gibanje živine'!I232</f>
        <v>0</v>
      </c>
    </row>
    <row r="452" spans="2:17" x14ac:dyDescent="0.2">
      <c r="B452" s="396">
        <v>13</v>
      </c>
      <c r="C452" s="137"/>
      <c r="D452" s="5"/>
      <c r="E452" s="13"/>
      <c r="F452" s="13"/>
      <c r="G452" s="13"/>
      <c r="H452" s="10"/>
      <c r="I452" s="10"/>
      <c r="J452" s="136"/>
      <c r="L452" s="157">
        <f>'gibanje živine'!A233</f>
        <v>11</v>
      </c>
      <c r="M452" s="153">
        <f>'gibanje živine'!B233</f>
        <v>0</v>
      </c>
      <c r="N452" s="153">
        <f>'gibanje živine'!C233</f>
        <v>0</v>
      </c>
      <c r="O452" s="154">
        <f>'gibanje živine'!E233</f>
        <v>0</v>
      </c>
      <c r="P452" s="155">
        <f>'gibanje živine'!H233</f>
        <v>0</v>
      </c>
      <c r="Q452" s="156">
        <f>'gibanje živine'!I233</f>
        <v>0</v>
      </c>
    </row>
    <row r="453" spans="2:17" x14ac:dyDescent="0.2">
      <c r="B453" s="396">
        <v>14</v>
      </c>
      <c r="C453" s="137"/>
      <c r="D453" s="5"/>
      <c r="E453" s="13"/>
      <c r="F453" s="13"/>
      <c r="G453" s="13"/>
      <c r="H453" s="10"/>
      <c r="I453" s="10"/>
      <c r="J453" s="136"/>
      <c r="L453" s="157">
        <f>'gibanje živine'!A234</f>
        <v>12</v>
      </c>
      <c r="M453" s="153">
        <f>'gibanje živine'!B234</f>
        <v>0</v>
      </c>
      <c r="N453" s="153">
        <f>'gibanje živine'!C234</f>
        <v>0</v>
      </c>
      <c r="O453" s="154">
        <f>'gibanje živine'!E234</f>
        <v>0</v>
      </c>
      <c r="P453" s="155">
        <f>'gibanje živine'!H234</f>
        <v>0</v>
      </c>
      <c r="Q453" s="156">
        <f>'gibanje živine'!I234</f>
        <v>0</v>
      </c>
    </row>
    <row r="454" spans="2:17" x14ac:dyDescent="0.2">
      <c r="B454" s="396">
        <v>15</v>
      </c>
      <c r="C454" s="137"/>
      <c r="D454" s="5"/>
      <c r="E454" s="13"/>
      <c r="F454" s="13"/>
      <c r="G454" s="13"/>
      <c r="H454" s="10"/>
      <c r="I454" s="10"/>
      <c r="J454" s="136"/>
      <c r="L454" s="157">
        <f>'gibanje živine'!A235</f>
        <v>13</v>
      </c>
      <c r="M454" s="153">
        <f>'gibanje živine'!B235</f>
        <v>0</v>
      </c>
      <c r="N454" s="153">
        <f>'gibanje živine'!C235</f>
        <v>0</v>
      </c>
      <c r="O454" s="154">
        <f>'gibanje živine'!E235</f>
        <v>0</v>
      </c>
      <c r="P454" s="155">
        <f>'gibanje živine'!H235</f>
        <v>0</v>
      </c>
      <c r="Q454" s="156">
        <f>'gibanje živine'!I235</f>
        <v>0</v>
      </c>
    </row>
    <row r="455" spans="2:17" x14ac:dyDescent="0.2">
      <c r="B455" s="396">
        <v>16</v>
      </c>
      <c r="C455" s="137"/>
      <c r="D455" s="5"/>
      <c r="E455" s="13"/>
      <c r="F455" s="13"/>
      <c r="G455" s="13"/>
      <c r="H455" s="10"/>
      <c r="I455" s="10"/>
      <c r="J455" s="136"/>
      <c r="L455" s="157">
        <f>'gibanje živine'!A236</f>
        <v>14</v>
      </c>
      <c r="M455" s="153">
        <f>'gibanje živine'!B236</f>
        <v>0</v>
      </c>
      <c r="N455" s="153">
        <f>'gibanje živine'!C236</f>
        <v>0</v>
      </c>
      <c r="O455" s="154">
        <f>'gibanje živine'!E236</f>
        <v>0</v>
      </c>
      <c r="P455" s="155">
        <f>'gibanje živine'!H236</f>
        <v>0</v>
      </c>
      <c r="Q455" s="156">
        <f>'gibanje živine'!I236</f>
        <v>0</v>
      </c>
    </row>
    <row r="456" spans="2:17" ht="13.5" thickBot="1" x14ac:dyDescent="0.25">
      <c r="B456" s="396">
        <v>17</v>
      </c>
      <c r="C456" s="137"/>
      <c r="D456" s="5"/>
      <c r="E456" s="13"/>
      <c r="F456" s="13"/>
      <c r="G456" s="13"/>
      <c r="H456" s="10"/>
      <c r="I456" s="10"/>
      <c r="J456" s="136"/>
      <c r="L456" s="158">
        <f>'gibanje živine'!A237</f>
        <v>15</v>
      </c>
      <c r="M456" s="159">
        <f>'gibanje živine'!B237</f>
        <v>0</v>
      </c>
      <c r="N456" s="159">
        <f>'gibanje živine'!C237</f>
        <v>0</v>
      </c>
      <c r="O456" s="160">
        <f>'gibanje živine'!E237</f>
        <v>0</v>
      </c>
      <c r="P456" s="161">
        <f>'gibanje živine'!H237</f>
        <v>0</v>
      </c>
      <c r="Q456" s="162">
        <f>'gibanje živine'!I237</f>
        <v>0</v>
      </c>
    </row>
    <row r="457" spans="2:17" ht="13.5" thickBot="1" x14ac:dyDescent="0.25">
      <c r="B457" s="396">
        <v>18</v>
      </c>
      <c r="C457" s="137"/>
      <c r="D457" s="5"/>
      <c r="E457" s="13"/>
      <c r="F457" s="13"/>
      <c r="G457" s="13"/>
      <c r="H457" s="10"/>
      <c r="I457" s="10"/>
      <c r="J457" s="136"/>
    </row>
    <row r="458" spans="2:17" ht="13.5" thickBot="1" x14ac:dyDescent="0.25">
      <c r="B458" s="396">
        <v>19</v>
      </c>
      <c r="C458" s="137"/>
      <c r="D458" s="138"/>
      <c r="E458" s="139"/>
      <c r="F458" s="139"/>
      <c r="G458" s="139"/>
      <c r="H458" s="9"/>
      <c r="I458" s="9"/>
      <c r="J458" s="140"/>
      <c r="L458" s="430" t="s">
        <v>79</v>
      </c>
      <c r="M458" s="431"/>
      <c r="N458" s="431"/>
      <c r="O458" s="431"/>
      <c r="P458" s="431"/>
      <c r="Q458" s="432"/>
    </row>
    <row r="459" spans="2:17" ht="12.75" customHeight="1" x14ac:dyDescent="0.2">
      <c r="B459" s="396">
        <v>20</v>
      </c>
      <c r="C459" s="137"/>
      <c r="D459" s="138"/>
      <c r="E459" s="139"/>
      <c r="F459" s="139"/>
      <c r="G459" s="139"/>
      <c r="H459" s="9"/>
      <c r="I459" s="9"/>
      <c r="J459" s="140"/>
      <c r="L459" s="171" t="s">
        <v>6</v>
      </c>
      <c r="M459" s="172" t="s">
        <v>80</v>
      </c>
      <c r="N459" s="172" t="s">
        <v>1</v>
      </c>
      <c r="O459" s="447" t="s">
        <v>81</v>
      </c>
      <c r="P459" s="448"/>
      <c r="Q459" s="449"/>
    </row>
    <row r="460" spans="2:17" x14ac:dyDescent="0.2">
      <c r="B460" s="396">
        <v>21</v>
      </c>
      <c r="C460" s="137"/>
      <c r="D460" s="138"/>
      <c r="E460" s="139"/>
      <c r="F460" s="139"/>
      <c r="G460" s="139"/>
      <c r="H460" s="9"/>
      <c r="I460" s="9"/>
      <c r="J460" s="140"/>
      <c r="L460" s="173">
        <f>'gibanje pridelkov'!A200</f>
        <v>1</v>
      </c>
      <c r="M460" s="167">
        <f>'gibanje pridelkov'!B200</f>
        <v>0</v>
      </c>
      <c r="N460" s="167">
        <f>'gibanje pridelkov'!C200</f>
        <v>0</v>
      </c>
      <c r="O460" s="444">
        <f>'gibanje pridelkov'!F200</f>
        <v>0</v>
      </c>
      <c r="P460" s="445"/>
      <c r="Q460" s="446"/>
    </row>
    <row r="461" spans="2:17" x14ac:dyDescent="0.2">
      <c r="B461" s="396">
        <v>22</v>
      </c>
      <c r="C461" s="137"/>
      <c r="D461" s="138"/>
      <c r="E461" s="139"/>
      <c r="F461" s="139"/>
      <c r="G461" s="139"/>
      <c r="H461" s="9"/>
      <c r="I461" s="9"/>
      <c r="J461" s="140"/>
      <c r="L461" s="174">
        <f>'gibanje pridelkov'!A201</f>
        <v>2</v>
      </c>
      <c r="M461" s="153">
        <f>'gibanje pridelkov'!B201</f>
        <v>0</v>
      </c>
      <c r="N461" s="153">
        <f>'gibanje pridelkov'!C201</f>
        <v>0</v>
      </c>
      <c r="O461" s="419">
        <f>'gibanje pridelkov'!F201</f>
        <v>0</v>
      </c>
      <c r="P461" s="420"/>
      <c r="Q461" s="421"/>
    </row>
    <row r="462" spans="2:17" x14ac:dyDescent="0.2">
      <c r="B462" s="396">
        <v>23</v>
      </c>
      <c r="C462" s="137"/>
      <c r="D462" s="138"/>
      <c r="E462" s="139"/>
      <c r="F462" s="139"/>
      <c r="G462" s="139"/>
      <c r="H462" s="141"/>
      <c r="I462" s="141"/>
      <c r="J462" s="140"/>
      <c r="L462" s="174">
        <f>'gibanje pridelkov'!A202</f>
        <v>3</v>
      </c>
      <c r="M462" s="153">
        <f>'gibanje pridelkov'!B202</f>
        <v>0</v>
      </c>
      <c r="N462" s="153">
        <f>'gibanje pridelkov'!C202</f>
        <v>0</v>
      </c>
      <c r="O462" s="419">
        <f>'gibanje pridelkov'!F202</f>
        <v>0</v>
      </c>
      <c r="P462" s="420"/>
      <c r="Q462" s="421"/>
    </row>
    <row r="463" spans="2:17" x14ac:dyDescent="0.2">
      <c r="B463" s="396">
        <v>24</v>
      </c>
      <c r="C463" s="137"/>
      <c r="D463" s="138"/>
      <c r="E463" s="139"/>
      <c r="F463" s="139"/>
      <c r="G463" s="139"/>
      <c r="H463" s="9"/>
      <c r="I463" s="9"/>
      <c r="J463" s="140"/>
      <c r="L463" s="174">
        <f>'gibanje pridelkov'!A203</f>
        <v>4</v>
      </c>
      <c r="M463" s="153">
        <f>'gibanje pridelkov'!B203</f>
        <v>0</v>
      </c>
      <c r="N463" s="153">
        <f>'gibanje pridelkov'!C203</f>
        <v>0</v>
      </c>
      <c r="O463" s="419">
        <f>'gibanje pridelkov'!F203</f>
        <v>0</v>
      </c>
      <c r="P463" s="420"/>
      <c r="Q463" s="421"/>
    </row>
    <row r="464" spans="2:17" x14ac:dyDescent="0.2">
      <c r="B464" s="396">
        <v>25</v>
      </c>
      <c r="C464" s="137"/>
      <c r="D464" s="5"/>
      <c r="E464" s="13"/>
      <c r="F464" s="13"/>
      <c r="G464" s="13"/>
      <c r="H464" s="10"/>
      <c r="I464" s="10"/>
      <c r="J464" s="136"/>
      <c r="L464" s="174">
        <f>'gibanje pridelkov'!A204</f>
        <v>5</v>
      </c>
      <c r="M464" s="153">
        <f>'gibanje pridelkov'!B204</f>
        <v>0</v>
      </c>
      <c r="N464" s="153">
        <f>'gibanje pridelkov'!C204</f>
        <v>0</v>
      </c>
      <c r="O464" s="419">
        <f>'gibanje pridelkov'!F204</f>
        <v>0</v>
      </c>
      <c r="P464" s="420"/>
      <c r="Q464" s="421"/>
    </row>
    <row r="465" spans="2:17" x14ac:dyDescent="0.2">
      <c r="B465" s="396">
        <v>26</v>
      </c>
      <c r="C465" s="137"/>
      <c r="D465" s="5"/>
      <c r="E465" s="13"/>
      <c r="F465" s="13"/>
      <c r="G465" s="13"/>
      <c r="H465" s="10"/>
      <c r="I465" s="10"/>
      <c r="J465" s="136"/>
      <c r="L465" s="174">
        <f>'gibanje pridelkov'!A205</f>
        <v>6</v>
      </c>
      <c r="M465" s="153">
        <f>'gibanje pridelkov'!B205</f>
        <v>0</v>
      </c>
      <c r="N465" s="153">
        <f>'gibanje pridelkov'!C205</f>
        <v>0</v>
      </c>
      <c r="O465" s="419">
        <f>'gibanje pridelkov'!F205</f>
        <v>0</v>
      </c>
      <c r="P465" s="420"/>
      <c r="Q465" s="421"/>
    </row>
    <row r="466" spans="2:17" x14ac:dyDescent="0.2">
      <c r="B466" s="396">
        <v>27</v>
      </c>
      <c r="C466" s="137"/>
      <c r="D466" s="5"/>
      <c r="E466" s="13"/>
      <c r="F466" s="13"/>
      <c r="G466" s="13"/>
      <c r="H466" s="10"/>
      <c r="I466" s="10"/>
      <c r="J466" s="136"/>
      <c r="L466" s="174">
        <f>'gibanje pridelkov'!A206</f>
        <v>7</v>
      </c>
      <c r="M466" s="153">
        <f>'gibanje pridelkov'!B206</f>
        <v>0</v>
      </c>
      <c r="N466" s="153">
        <f>'gibanje pridelkov'!C206</f>
        <v>0</v>
      </c>
      <c r="O466" s="419">
        <f>'gibanje pridelkov'!F206</f>
        <v>0</v>
      </c>
      <c r="P466" s="420"/>
      <c r="Q466" s="421"/>
    </row>
    <row r="467" spans="2:17" x14ac:dyDescent="0.2">
      <c r="B467" s="396">
        <v>28</v>
      </c>
      <c r="C467" s="137"/>
      <c r="D467" s="5"/>
      <c r="E467" s="13"/>
      <c r="F467" s="13"/>
      <c r="G467" s="13"/>
      <c r="H467" s="10"/>
      <c r="I467" s="10"/>
      <c r="J467" s="136"/>
      <c r="L467" s="174">
        <f>'gibanje pridelkov'!A207</f>
        <v>8</v>
      </c>
      <c r="M467" s="153">
        <f>'gibanje pridelkov'!B207</f>
        <v>0</v>
      </c>
      <c r="N467" s="153">
        <f>'gibanje pridelkov'!C207</f>
        <v>0</v>
      </c>
      <c r="O467" s="419">
        <f>'gibanje pridelkov'!F207</f>
        <v>0</v>
      </c>
      <c r="P467" s="420"/>
      <c r="Q467" s="421"/>
    </row>
    <row r="468" spans="2:17" x14ac:dyDescent="0.2">
      <c r="B468" s="396">
        <v>29</v>
      </c>
      <c r="C468" s="137"/>
      <c r="D468" s="5"/>
      <c r="E468" s="13"/>
      <c r="F468" s="13"/>
      <c r="G468" s="13"/>
      <c r="H468" s="10"/>
      <c r="I468" s="10"/>
      <c r="J468" s="136"/>
      <c r="L468" s="174">
        <f>'gibanje pridelkov'!A208</f>
        <v>9</v>
      </c>
      <c r="M468" s="153">
        <f>'gibanje pridelkov'!B208</f>
        <v>0</v>
      </c>
      <c r="N468" s="153">
        <f>'gibanje pridelkov'!C208</f>
        <v>0</v>
      </c>
      <c r="O468" s="419">
        <f>'gibanje pridelkov'!F208</f>
        <v>0</v>
      </c>
      <c r="P468" s="420"/>
      <c r="Q468" s="421"/>
    </row>
    <row r="469" spans="2:17" x14ac:dyDescent="0.2">
      <c r="B469" s="396">
        <v>30</v>
      </c>
      <c r="C469" s="137"/>
      <c r="D469" s="5"/>
      <c r="E469" s="13"/>
      <c r="F469" s="13"/>
      <c r="G469" s="13"/>
      <c r="H469" s="10"/>
      <c r="I469" s="10"/>
      <c r="J469" s="136"/>
      <c r="L469" s="174">
        <f>'gibanje pridelkov'!A209</f>
        <v>10</v>
      </c>
      <c r="M469" s="153">
        <f>'gibanje pridelkov'!B209</f>
        <v>0</v>
      </c>
      <c r="N469" s="153">
        <f>'gibanje pridelkov'!C209</f>
        <v>0</v>
      </c>
      <c r="O469" s="419">
        <f>'gibanje pridelkov'!F209</f>
        <v>0</v>
      </c>
      <c r="P469" s="420"/>
      <c r="Q469" s="421"/>
    </row>
    <row r="470" spans="2:17" x14ac:dyDescent="0.2">
      <c r="B470" s="396">
        <v>31</v>
      </c>
      <c r="C470" s="137"/>
      <c r="D470" s="5"/>
      <c r="E470" s="13"/>
      <c r="F470" s="13"/>
      <c r="G470" s="13"/>
      <c r="H470" s="10"/>
      <c r="I470" s="10"/>
      <c r="J470" s="136"/>
      <c r="L470" s="174">
        <f>'gibanje pridelkov'!A210</f>
        <v>11</v>
      </c>
      <c r="M470" s="153">
        <f>'gibanje pridelkov'!B210</f>
        <v>0</v>
      </c>
      <c r="N470" s="153">
        <f>'gibanje pridelkov'!C210</f>
        <v>0</v>
      </c>
      <c r="O470" s="419">
        <f>'gibanje pridelkov'!F210</f>
        <v>0</v>
      </c>
      <c r="P470" s="420"/>
      <c r="Q470" s="421"/>
    </row>
    <row r="471" spans="2:17" x14ac:dyDescent="0.2">
      <c r="B471" s="396">
        <v>32</v>
      </c>
      <c r="C471" s="137"/>
      <c r="D471" s="5"/>
      <c r="E471" s="13"/>
      <c r="F471" s="13"/>
      <c r="G471" s="13"/>
      <c r="H471" s="10"/>
      <c r="I471" s="10"/>
      <c r="J471" s="136"/>
      <c r="L471" s="174">
        <f>'gibanje pridelkov'!A211</f>
        <v>12</v>
      </c>
      <c r="M471" s="153">
        <f>'gibanje pridelkov'!B211</f>
        <v>0</v>
      </c>
      <c r="N471" s="153">
        <f>'gibanje pridelkov'!C211</f>
        <v>0</v>
      </c>
      <c r="O471" s="419">
        <f>'gibanje pridelkov'!F211</f>
        <v>0</v>
      </c>
      <c r="P471" s="420"/>
      <c r="Q471" s="421"/>
    </row>
    <row r="472" spans="2:17" x14ac:dyDescent="0.2">
      <c r="B472" s="396">
        <v>33</v>
      </c>
      <c r="C472" s="137"/>
      <c r="D472" s="5"/>
      <c r="E472" s="13"/>
      <c r="F472" s="13"/>
      <c r="G472" s="13"/>
      <c r="H472" s="10"/>
      <c r="I472" s="10"/>
      <c r="J472" s="136"/>
      <c r="L472" s="174">
        <f>'gibanje pridelkov'!A212</f>
        <v>13</v>
      </c>
      <c r="M472" s="153">
        <f>'gibanje pridelkov'!B212</f>
        <v>0</v>
      </c>
      <c r="N472" s="153">
        <f>'gibanje pridelkov'!C212</f>
        <v>0</v>
      </c>
      <c r="O472" s="419">
        <f>'gibanje pridelkov'!F212</f>
        <v>0</v>
      </c>
      <c r="P472" s="420"/>
      <c r="Q472" s="421"/>
    </row>
    <row r="473" spans="2:17" x14ac:dyDescent="0.2">
      <c r="B473" s="396">
        <v>34</v>
      </c>
      <c r="C473" s="137"/>
      <c r="D473" s="5"/>
      <c r="E473" s="13"/>
      <c r="F473" s="13"/>
      <c r="G473" s="13"/>
      <c r="H473" s="10"/>
      <c r="I473" s="10"/>
      <c r="J473" s="136"/>
      <c r="L473" s="174">
        <f>'gibanje pridelkov'!A213</f>
        <v>14</v>
      </c>
      <c r="M473" s="153">
        <f>'gibanje pridelkov'!B213</f>
        <v>0</v>
      </c>
      <c r="N473" s="153">
        <f>'gibanje pridelkov'!C213</f>
        <v>0</v>
      </c>
      <c r="O473" s="419">
        <f>'gibanje pridelkov'!F213</f>
        <v>0</v>
      </c>
      <c r="P473" s="420"/>
      <c r="Q473" s="421"/>
    </row>
    <row r="474" spans="2:17" ht="13.5" thickBot="1" x14ac:dyDescent="0.25">
      <c r="B474" s="396">
        <v>35</v>
      </c>
      <c r="C474" s="137"/>
      <c r="D474" s="5"/>
      <c r="E474" s="13"/>
      <c r="F474" s="13"/>
      <c r="G474" s="13"/>
      <c r="H474" s="10"/>
      <c r="I474" s="10"/>
      <c r="J474" s="136"/>
      <c r="L474" s="175">
        <f>'gibanje pridelkov'!A214</f>
        <v>15</v>
      </c>
      <c r="M474" s="159">
        <f>'gibanje pridelkov'!B214</f>
        <v>0</v>
      </c>
      <c r="N474" s="159">
        <f>'gibanje pridelkov'!C214</f>
        <v>0</v>
      </c>
      <c r="O474" s="433">
        <f>'gibanje pridelkov'!F214</f>
        <v>0</v>
      </c>
      <c r="P474" s="434"/>
      <c r="Q474" s="435"/>
    </row>
    <row r="475" spans="2:17" x14ac:dyDescent="0.2">
      <c r="B475" s="396">
        <v>36</v>
      </c>
      <c r="C475" s="137"/>
      <c r="D475" s="5"/>
      <c r="E475" s="13"/>
      <c r="F475" s="13"/>
      <c r="G475" s="13"/>
      <c r="H475" s="10"/>
      <c r="I475" s="10"/>
      <c r="J475" s="136"/>
      <c r="L475" s="176"/>
      <c r="M475" s="153"/>
      <c r="N475" s="153"/>
      <c r="O475" s="360"/>
      <c r="P475" s="361"/>
      <c r="Q475" s="361"/>
    </row>
    <row r="476" spans="2:17" x14ac:dyDescent="0.2">
      <c r="B476" s="396">
        <v>37</v>
      </c>
      <c r="C476" s="137"/>
      <c r="D476" s="5"/>
      <c r="E476" s="13"/>
      <c r="F476" s="13"/>
      <c r="G476" s="13"/>
      <c r="H476" s="10"/>
      <c r="I476" s="10"/>
      <c r="J476" s="136"/>
      <c r="L476" s="176"/>
      <c r="M476" s="153"/>
      <c r="N476" s="153"/>
      <c r="O476" s="360"/>
      <c r="P476" s="361"/>
      <c r="Q476" s="361"/>
    </row>
    <row r="477" spans="2:17" x14ac:dyDescent="0.2">
      <c r="B477" s="396">
        <v>38</v>
      </c>
      <c r="C477" s="137"/>
      <c r="D477" s="5"/>
      <c r="E477" s="13"/>
      <c r="F477" s="13"/>
      <c r="G477" s="13"/>
      <c r="H477" s="10"/>
      <c r="I477" s="10"/>
      <c r="J477" s="136"/>
      <c r="L477" s="176"/>
      <c r="M477" s="153"/>
      <c r="N477" s="153"/>
      <c r="O477" s="360"/>
      <c r="P477" s="361"/>
      <c r="Q477" s="361"/>
    </row>
    <row r="478" spans="2:17" x14ac:dyDescent="0.2">
      <c r="B478" s="396">
        <v>39</v>
      </c>
      <c r="C478" s="137"/>
      <c r="D478" s="5"/>
      <c r="E478" s="13"/>
      <c r="F478" s="13"/>
      <c r="G478" s="13"/>
      <c r="H478" s="10"/>
      <c r="I478" s="10"/>
      <c r="J478" s="136"/>
      <c r="L478" s="176"/>
      <c r="M478" s="153"/>
      <c r="N478" s="153"/>
      <c r="O478" s="360"/>
      <c r="P478" s="361"/>
      <c r="Q478" s="361"/>
    </row>
    <row r="479" spans="2:17" x14ac:dyDescent="0.2">
      <c r="B479" s="396">
        <v>40</v>
      </c>
      <c r="C479" s="137"/>
      <c r="D479" s="5"/>
      <c r="E479" s="13"/>
      <c r="F479" s="13"/>
      <c r="G479" s="13"/>
      <c r="H479" s="10"/>
      <c r="I479" s="10"/>
      <c r="J479" s="136"/>
      <c r="L479" s="176"/>
      <c r="M479" s="153"/>
      <c r="N479" s="153"/>
      <c r="O479" s="360"/>
      <c r="P479" s="361"/>
      <c r="Q479" s="361"/>
    </row>
    <row r="480" spans="2:17" x14ac:dyDescent="0.2">
      <c r="B480" s="396">
        <v>41</v>
      </c>
      <c r="C480" s="137"/>
      <c r="D480" s="5"/>
      <c r="E480" s="13"/>
      <c r="F480" s="13"/>
      <c r="G480" s="13"/>
      <c r="H480" s="10"/>
      <c r="I480" s="10"/>
      <c r="J480" s="136"/>
      <c r="L480" s="176"/>
      <c r="M480" s="153"/>
      <c r="N480" s="153"/>
      <c r="O480" s="360"/>
      <c r="P480" s="361"/>
      <c r="Q480" s="361"/>
    </row>
    <row r="481" spans="2:17" x14ac:dyDescent="0.2">
      <c r="B481" s="396">
        <v>42</v>
      </c>
      <c r="C481" s="137"/>
      <c r="D481" s="5"/>
      <c r="E481" s="13"/>
      <c r="F481" s="13"/>
      <c r="G481" s="13"/>
      <c r="H481" s="10"/>
      <c r="I481" s="10"/>
      <c r="J481" s="136"/>
      <c r="L481" s="176"/>
      <c r="M481" s="153"/>
      <c r="N481" s="153"/>
      <c r="O481" s="360"/>
      <c r="P481" s="361"/>
      <c r="Q481" s="361"/>
    </row>
    <row r="482" spans="2:17" x14ac:dyDescent="0.2">
      <c r="B482" s="396">
        <v>43</v>
      </c>
      <c r="C482" s="137"/>
      <c r="D482" s="5"/>
      <c r="E482" s="13"/>
      <c r="F482" s="13"/>
      <c r="G482" s="13"/>
      <c r="H482" s="10"/>
      <c r="I482" s="10"/>
      <c r="J482" s="136"/>
      <c r="L482" s="176"/>
      <c r="M482" s="153"/>
      <c r="N482" s="153"/>
      <c r="O482" s="360"/>
      <c r="P482" s="361"/>
      <c r="Q482" s="361"/>
    </row>
    <row r="483" spans="2:17" x14ac:dyDescent="0.2">
      <c r="B483" s="396">
        <v>44</v>
      </c>
      <c r="C483" s="137"/>
      <c r="D483" s="5"/>
      <c r="E483" s="13"/>
      <c r="F483" s="13"/>
      <c r="G483" s="13"/>
      <c r="H483" s="10"/>
      <c r="I483" s="10"/>
      <c r="J483" s="136"/>
      <c r="L483" s="176"/>
      <c r="M483" s="153"/>
      <c r="N483" s="153"/>
      <c r="O483" s="360"/>
      <c r="P483" s="361"/>
      <c r="Q483" s="361"/>
    </row>
    <row r="484" spans="2:17" x14ac:dyDescent="0.2">
      <c r="B484" s="396">
        <v>45</v>
      </c>
      <c r="C484" s="137"/>
      <c r="D484" s="5"/>
      <c r="E484" s="13"/>
      <c r="F484" s="13"/>
      <c r="G484" s="13"/>
      <c r="H484" s="10"/>
      <c r="I484" s="10"/>
      <c r="J484" s="136"/>
      <c r="L484" s="176"/>
      <c r="M484" s="153"/>
      <c r="N484" s="153"/>
      <c r="O484" s="360"/>
      <c r="P484" s="361"/>
      <c r="Q484" s="361"/>
    </row>
    <row r="485" spans="2:17" ht="13.5" thickBot="1" x14ac:dyDescent="0.25">
      <c r="B485" s="386" t="s">
        <v>35</v>
      </c>
      <c r="C485" s="393"/>
      <c r="D485" s="394"/>
      <c r="E485" s="397"/>
      <c r="F485" s="397"/>
      <c r="G485" s="397"/>
      <c r="H485" s="398">
        <f>SUM(H440:H484)</f>
        <v>0</v>
      </c>
      <c r="I485" s="398">
        <f>SUM(I440:I484)</f>
        <v>0</v>
      </c>
      <c r="J485" s="399"/>
    </row>
    <row r="486" spans="2:17" s="339" customFormat="1" ht="13.5" thickBot="1" x14ac:dyDescent="0.25">
      <c r="B486" s="386" t="s">
        <v>6</v>
      </c>
      <c r="C486" s="395" t="s">
        <v>55</v>
      </c>
      <c r="D486" s="394"/>
      <c r="E486" s="397"/>
      <c r="F486" s="397"/>
      <c r="G486" s="397"/>
      <c r="H486" s="398"/>
      <c r="I486" s="398"/>
      <c r="J486" s="399"/>
      <c r="L486" s="422" t="s">
        <v>78</v>
      </c>
      <c r="M486" s="423"/>
      <c r="N486" s="423"/>
      <c r="O486" s="423"/>
      <c r="P486" s="423"/>
      <c r="Q486" s="424"/>
    </row>
    <row r="487" spans="2:17" x14ac:dyDescent="0.2">
      <c r="B487" s="396">
        <v>1</v>
      </c>
      <c r="C487" s="137" t="s">
        <v>200</v>
      </c>
      <c r="D487" s="340" t="s">
        <v>197</v>
      </c>
      <c r="E487" s="13">
        <v>22</v>
      </c>
      <c r="F487" s="13"/>
      <c r="G487" s="13"/>
      <c r="H487" s="10"/>
      <c r="I487" s="10"/>
      <c r="J487" s="136"/>
      <c r="L487" s="436" t="s">
        <v>6</v>
      </c>
      <c r="M487" s="438" t="s">
        <v>46</v>
      </c>
      <c r="N487" s="438" t="s">
        <v>74</v>
      </c>
      <c r="O487" s="440" t="s">
        <v>77</v>
      </c>
      <c r="P487" s="442" t="s">
        <v>75</v>
      </c>
      <c r="Q487" s="428" t="s">
        <v>76</v>
      </c>
    </row>
    <row r="488" spans="2:17" x14ac:dyDescent="0.2">
      <c r="B488" s="396">
        <v>2</v>
      </c>
      <c r="C488" s="137" t="s">
        <v>200</v>
      </c>
      <c r="D488" s="340" t="s">
        <v>211</v>
      </c>
      <c r="E488" s="13">
        <v>9.5</v>
      </c>
      <c r="F488" s="13"/>
      <c r="G488" s="13"/>
      <c r="H488" s="10"/>
      <c r="I488" s="10"/>
      <c r="J488" s="136"/>
      <c r="L488" s="437"/>
      <c r="M488" s="439"/>
      <c r="N488" s="439"/>
      <c r="O488" s="441"/>
      <c r="P488" s="443"/>
      <c r="Q488" s="429"/>
    </row>
    <row r="489" spans="2:17" x14ac:dyDescent="0.2">
      <c r="B489" s="396">
        <v>3</v>
      </c>
      <c r="C489" s="137" t="s">
        <v>200</v>
      </c>
      <c r="D489" s="5" t="s">
        <v>198</v>
      </c>
      <c r="E489" s="13">
        <v>22</v>
      </c>
      <c r="F489" s="13"/>
      <c r="G489" s="13"/>
      <c r="H489" s="10"/>
      <c r="I489" s="10"/>
      <c r="J489" s="136"/>
      <c r="L489" s="152">
        <f>'gibanje živine'!A247</f>
        <v>1</v>
      </c>
      <c r="M489" s="167">
        <f>'gibanje živine'!B247</f>
        <v>0</v>
      </c>
      <c r="N489" s="167">
        <f>'gibanje živine'!C247</f>
        <v>0</v>
      </c>
      <c r="O489" s="168">
        <f>'gibanje živine'!E247</f>
        <v>0</v>
      </c>
      <c r="P489" s="169">
        <f>'gibanje živine'!H247</f>
        <v>0</v>
      </c>
      <c r="Q489" s="170">
        <f>'gibanje živine'!I247</f>
        <v>0</v>
      </c>
    </row>
    <row r="490" spans="2:17" x14ac:dyDescent="0.2">
      <c r="B490" s="396">
        <v>4</v>
      </c>
      <c r="C490" s="137"/>
      <c r="D490" s="5"/>
      <c r="E490" s="13"/>
      <c r="F490" s="13"/>
      <c r="G490" s="13"/>
      <c r="H490" s="10"/>
      <c r="I490" s="10"/>
      <c r="J490" s="136"/>
      <c r="L490" s="157">
        <f>'gibanje živine'!A248</f>
        <v>2</v>
      </c>
      <c r="M490" s="153">
        <f>'gibanje živine'!B248</f>
        <v>0</v>
      </c>
      <c r="N490" s="153">
        <f>'gibanje živine'!C248</f>
        <v>0</v>
      </c>
      <c r="O490" s="154">
        <f>'gibanje živine'!E248</f>
        <v>0</v>
      </c>
      <c r="P490" s="155">
        <f>'gibanje živine'!H248</f>
        <v>0</v>
      </c>
      <c r="Q490" s="156">
        <f>'gibanje živine'!I248</f>
        <v>0</v>
      </c>
    </row>
    <row r="491" spans="2:17" x14ac:dyDescent="0.2">
      <c r="B491" s="396">
        <v>5</v>
      </c>
      <c r="C491" s="137"/>
      <c r="D491" s="5"/>
      <c r="E491" s="13"/>
      <c r="F491" s="13"/>
      <c r="G491" s="13"/>
      <c r="H491" s="10"/>
      <c r="I491" s="10"/>
      <c r="J491" s="136"/>
      <c r="L491" s="157">
        <f>'gibanje živine'!A249</f>
        <v>3</v>
      </c>
      <c r="M491" s="153">
        <f>'gibanje živine'!B249</f>
        <v>0</v>
      </c>
      <c r="N491" s="153">
        <f>'gibanje živine'!C249</f>
        <v>0</v>
      </c>
      <c r="O491" s="154">
        <f>'gibanje živine'!E249</f>
        <v>0</v>
      </c>
      <c r="P491" s="155">
        <f>'gibanje živine'!H249</f>
        <v>0</v>
      </c>
      <c r="Q491" s="156">
        <f>'gibanje živine'!I249</f>
        <v>0</v>
      </c>
    </row>
    <row r="492" spans="2:17" x14ac:dyDescent="0.2">
      <c r="B492" s="396">
        <v>6</v>
      </c>
      <c r="C492" s="137"/>
      <c r="D492" s="5"/>
      <c r="E492" s="13"/>
      <c r="F492" s="13"/>
      <c r="G492" s="13"/>
      <c r="H492" s="10"/>
      <c r="I492" s="10"/>
      <c r="J492" s="136"/>
      <c r="L492" s="157">
        <f>'gibanje živine'!A250</f>
        <v>4</v>
      </c>
      <c r="M492" s="153">
        <f>'gibanje živine'!B250</f>
        <v>0</v>
      </c>
      <c r="N492" s="153">
        <f>'gibanje živine'!C250</f>
        <v>0</v>
      </c>
      <c r="O492" s="154">
        <f>'gibanje živine'!E250</f>
        <v>0</v>
      </c>
      <c r="P492" s="155">
        <f>'gibanje živine'!H250</f>
        <v>0</v>
      </c>
      <c r="Q492" s="156">
        <f>'gibanje živine'!I250</f>
        <v>0</v>
      </c>
    </row>
    <row r="493" spans="2:17" x14ac:dyDescent="0.2">
      <c r="B493" s="396">
        <v>7</v>
      </c>
      <c r="C493" s="137"/>
      <c r="D493" s="5"/>
      <c r="E493" s="13"/>
      <c r="F493" s="13"/>
      <c r="G493" s="13"/>
      <c r="H493" s="10"/>
      <c r="I493" s="10"/>
      <c r="J493" s="136"/>
      <c r="L493" s="157">
        <f>'gibanje živine'!A251</f>
        <v>5</v>
      </c>
      <c r="M493" s="153">
        <f>'gibanje živine'!B251</f>
        <v>0</v>
      </c>
      <c r="N493" s="153">
        <f>'gibanje živine'!C251</f>
        <v>0</v>
      </c>
      <c r="O493" s="154">
        <f>'gibanje živine'!E251</f>
        <v>0</v>
      </c>
      <c r="P493" s="155">
        <f>'gibanje živine'!H251</f>
        <v>0</v>
      </c>
      <c r="Q493" s="156">
        <f>'gibanje živine'!I251</f>
        <v>0</v>
      </c>
    </row>
    <row r="494" spans="2:17" x14ac:dyDescent="0.2">
      <c r="B494" s="396">
        <v>8</v>
      </c>
      <c r="C494" s="137"/>
      <c r="D494" s="5"/>
      <c r="E494" s="13"/>
      <c r="F494" s="13"/>
      <c r="G494" s="13"/>
      <c r="H494" s="10"/>
      <c r="I494" s="10"/>
      <c r="J494" s="136"/>
      <c r="L494" s="157">
        <f>'gibanje živine'!A252</f>
        <v>6</v>
      </c>
      <c r="M494" s="153">
        <f>'gibanje živine'!B252</f>
        <v>0</v>
      </c>
      <c r="N494" s="153">
        <f>'gibanje živine'!C252</f>
        <v>0</v>
      </c>
      <c r="O494" s="154">
        <f>'gibanje živine'!E252</f>
        <v>0</v>
      </c>
      <c r="P494" s="155">
        <f>'gibanje živine'!H252</f>
        <v>0</v>
      </c>
      <c r="Q494" s="156">
        <f>'gibanje živine'!I252</f>
        <v>0</v>
      </c>
    </row>
    <row r="495" spans="2:17" x14ac:dyDescent="0.2">
      <c r="B495" s="396">
        <v>9</v>
      </c>
      <c r="C495" s="137"/>
      <c r="D495" s="5"/>
      <c r="E495" s="13"/>
      <c r="F495" s="13"/>
      <c r="G495" s="13"/>
      <c r="H495" s="10"/>
      <c r="I495" s="10"/>
      <c r="J495" s="136"/>
      <c r="L495" s="157">
        <f>'gibanje živine'!A253</f>
        <v>7</v>
      </c>
      <c r="M495" s="153">
        <f>'gibanje živine'!B253</f>
        <v>0</v>
      </c>
      <c r="N495" s="153">
        <f>'gibanje živine'!C253</f>
        <v>0</v>
      </c>
      <c r="O495" s="154">
        <f>'gibanje živine'!E253</f>
        <v>0</v>
      </c>
      <c r="P495" s="155">
        <f>'gibanje živine'!H253</f>
        <v>0</v>
      </c>
      <c r="Q495" s="156">
        <f>'gibanje živine'!I253</f>
        <v>0</v>
      </c>
    </row>
    <row r="496" spans="2:17" x14ac:dyDescent="0.2">
      <c r="B496" s="396">
        <v>10</v>
      </c>
      <c r="C496" s="137"/>
      <c r="D496" s="5"/>
      <c r="E496" s="13"/>
      <c r="F496" s="13"/>
      <c r="G496" s="13"/>
      <c r="H496" s="10"/>
      <c r="I496" s="10"/>
      <c r="J496" s="136"/>
      <c r="L496" s="157">
        <f>'gibanje živine'!A254</f>
        <v>8</v>
      </c>
      <c r="M496" s="153">
        <f>'gibanje živine'!B254</f>
        <v>0</v>
      </c>
      <c r="N496" s="153">
        <f>'gibanje živine'!C254</f>
        <v>0</v>
      </c>
      <c r="O496" s="154">
        <f>'gibanje živine'!E254</f>
        <v>0</v>
      </c>
      <c r="P496" s="155">
        <f>'gibanje živine'!H254</f>
        <v>0</v>
      </c>
      <c r="Q496" s="156">
        <f>'gibanje živine'!I254</f>
        <v>0</v>
      </c>
    </row>
    <row r="497" spans="2:17" x14ac:dyDescent="0.2">
      <c r="B497" s="396">
        <v>11</v>
      </c>
      <c r="C497" s="137"/>
      <c r="D497" s="138"/>
      <c r="E497" s="139"/>
      <c r="F497" s="139"/>
      <c r="G497" s="139"/>
      <c r="H497" s="9"/>
      <c r="I497" s="9"/>
      <c r="J497" s="140"/>
      <c r="L497" s="157">
        <f>'gibanje živine'!A255</f>
        <v>9</v>
      </c>
      <c r="M497" s="153">
        <f>'gibanje živine'!B255</f>
        <v>0</v>
      </c>
      <c r="N497" s="153">
        <f>'gibanje živine'!C255</f>
        <v>0</v>
      </c>
      <c r="O497" s="154">
        <f>'gibanje živine'!E255</f>
        <v>0</v>
      </c>
      <c r="P497" s="155">
        <f>'gibanje živine'!H255</f>
        <v>0</v>
      </c>
      <c r="Q497" s="156">
        <f>'gibanje živine'!I255</f>
        <v>0</v>
      </c>
    </row>
    <row r="498" spans="2:17" x14ac:dyDescent="0.2">
      <c r="B498" s="396">
        <v>12</v>
      </c>
      <c r="C498" s="137"/>
      <c r="D498" s="138"/>
      <c r="E498" s="139"/>
      <c r="F498" s="139"/>
      <c r="G498" s="139"/>
      <c r="H498" s="9"/>
      <c r="I498" s="9"/>
      <c r="J498" s="140"/>
      <c r="L498" s="157">
        <f>'gibanje živine'!A256</f>
        <v>10</v>
      </c>
      <c r="M498" s="153">
        <f>'gibanje živine'!B256</f>
        <v>0</v>
      </c>
      <c r="N498" s="153">
        <f>'gibanje živine'!C256</f>
        <v>0</v>
      </c>
      <c r="O498" s="154">
        <f>'gibanje živine'!E256</f>
        <v>0</v>
      </c>
      <c r="P498" s="155">
        <f>'gibanje živine'!H256</f>
        <v>0</v>
      </c>
      <c r="Q498" s="156">
        <f>'gibanje živine'!I256</f>
        <v>0</v>
      </c>
    </row>
    <row r="499" spans="2:17" x14ac:dyDescent="0.2">
      <c r="B499" s="396">
        <v>13</v>
      </c>
      <c r="C499" s="137"/>
      <c r="D499" s="138"/>
      <c r="E499" s="139"/>
      <c r="F499" s="139"/>
      <c r="G499" s="139"/>
      <c r="H499" s="9"/>
      <c r="I499" s="9"/>
      <c r="J499" s="140"/>
      <c r="L499" s="157">
        <f>'gibanje živine'!A257</f>
        <v>11</v>
      </c>
      <c r="M499" s="153">
        <f>'gibanje živine'!B257</f>
        <v>0</v>
      </c>
      <c r="N499" s="153">
        <f>'gibanje živine'!C257</f>
        <v>0</v>
      </c>
      <c r="O499" s="154">
        <f>'gibanje živine'!E257</f>
        <v>0</v>
      </c>
      <c r="P499" s="155">
        <f>'gibanje živine'!H257</f>
        <v>0</v>
      </c>
      <c r="Q499" s="156">
        <f>'gibanje živine'!I257</f>
        <v>0</v>
      </c>
    </row>
    <row r="500" spans="2:17" x14ac:dyDescent="0.2">
      <c r="B500" s="396">
        <v>14</v>
      </c>
      <c r="C500" s="137"/>
      <c r="D500" s="138"/>
      <c r="E500" s="139"/>
      <c r="F500" s="139"/>
      <c r="G500" s="139"/>
      <c r="H500" s="9"/>
      <c r="I500" s="9"/>
      <c r="J500" s="140"/>
      <c r="L500" s="157">
        <f>'gibanje živine'!A258</f>
        <v>12</v>
      </c>
      <c r="M500" s="153">
        <f>'gibanje živine'!B258</f>
        <v>0</v>
      </c>
      <c r="N500" s="153">
        <f>'gibanje živine'!C258</f>
        <v>0</v>
      </c>
      <c r="O500" s="154">
        <f>'gibanje živine'!E258</f>
        <v>0</v>
      </c>
      <c r="P500" s="155">
        <f>'gibanje živine'!H258</f>
        <v>0</v>
      </c>
      <c r="Q500" s="156">
        <f>'gibanje živine'!I258</f>
        <v>0</v>
      </c>
    </row>
    <row r="501" spans="2:17" x14ac:dyDescent="0.2">
      <c r="B501" s="396">
        <v>15</v>
      </c>
      <c r="C501" s="137"/>
      <c r="D501" s="138"/>
      <c r="E501" s="139"/>
      <c r="F501" s="139"/>
      <c r="G501" s="139"/>
      <c r="H501" s="141"/>
      <c r="I501" s="141"/>
      <c r="J501" s="140"/>
      <c r="L501" s="157">
        <f>'gibanje živine'!A259</f>
        <v>13</v>
      </c>
      <c r="M501" s="153">
        <f>'gibanje živine'!B259</f>
        <v>0</v>
      </c>
      <c r="N501" s="153">
        <f>'gibanje živine'!C259</f>
        <v>0</v>
      </c>
      <c r="O501" s="154">
        <f>'gibanje živine'!E259</f>
        <v>0</v>
      </c>
      <c r="P501" s="155">
        <f>'gibanje živine'!H259</f>
        <v>0</v>
      </c>
      <c r="Q501" s="156">
        <f>'gibanje živine'!I259</f>
        <v>0</v>
      </c>
    </row>
    <row r="502" spans="2:17" x14ac:dyDescent="0.2">
      <c r="B502" s="396">
        <v>16</v>
      </c>
      <c r="C502" s="137"/>
      <c r="D502" s="138"/>
      <c r="E502" s="139"/>
      <c r="F502" s="139"/>
      <c r="G502" s="139"/>
      <c r="H502" s="9"/>
      <c r="I502" s="9"/>
      <c r="J502" s="140"/>
      <c r="L502" s="157">
        <f>'gibanje živine'!A260</f>
        <v>14</v>
      </c>
      <c r="M502" s="153">
        <f>'gibanje živine'!B260</f>
        <v>0</v>
      </c>
      <c r="N502" s="153">
        <f>'gibanje živine'!C260</f>
        <v>0</v>
      </c>
      <c r="O502" s="154">
        <f>'gibanje živine'!E260</f>
        <v>0</v>
      </c>
      <c r="P502" s="155">
        <f>'gibanje živine'!H260</f>
        <v>0</v>
      </c>
      <c r="Q502" s="156">
        <f>'gibanje živine'!I260</f>
        <v>0</v>
      </c>
    </row>
    <row r="503" spans="2:17" ht="13.5" thickBot="1" x14ac:dyDescent="0.25">
      <c r="B503" s="396">
        <v>17</v>
      </c>
      <c r="C503" s="137"/>
      <c r="D503" s="5"/>
      <c r="E503" s="13"/>
      <c r="F503" s="13"/>
      <c r="G503" s="13"/>
      <c r="H503" s="10"/>
      <c r="I503" s="10"/>
      <c r="J503" s="136"/>
      <c r="L503" s="158">
        <f>'gibanje živine'!A261</f>
        <v>15</v>
      </c>
      <c r="M503" s="159">
        <f>'gibanje živine'!B261</f>
        <v>0</v>
      </c>
      <c r="N503" s="159">
        <f>'gibanje živine'!C261</f>
        <v>0</v>
      </c>
      <c r="O503" s="160">
        <f>'gibanje živine'!E261</f>
        <v>0</v>
      </c>
      <c r="P503" s="161">
        <f>'gibanje živine'!H261</f>
        <v>0</v>
      </c>
      <c r="Q503" s="162">
        <f>'gibanje živine'!I261</f>
        <v>0</v>
      </c>
    </row>
    <row r="504" spans="2:17" ht="13.5" thickBot="1" x14ac:dyDescent="0.25">
      <c r="B504" s="396">
        <v>18</v>
      </c>
      <c r="C504" s="137"/>
      <c r="D504" s="5"/>
      <c r="E504" s="13"/>
      <c r="F504" s="13"/>
      <c r="G504" s="13"/>
      <c r="H504" s="10"/>
      <c r="I504" s="10"/>
      <c r="J504" s="136"/>
    </row>
    <row r="505" spans="2:17" ht="13.5" thickBot="1" x14ac:dyDescent="0.25">
      <c r="B505" s="396">
        <v>19</v>
      </c>
      <c r="C505" s="137"/>
      <c r="D505" s="5"/>
      <c r="E505" s="13"/>
      <c r="F505" s="13"/>
      <c r="G505" s="13"/>
      <c r="H505" s="10"/>
      <c r="I505" s="10"/>
      <c r="J505" s="136"/>
      <c r="L505" s="430" t="s">
        <v>79</v>
      </c>
      <c r="M505" s="431"/>
      <c r="N505" s="431"/>
      <c r="O505" s="431"/>
      <c r="P505" s="431"/>
      <c r="Q505" s="432"/>
    </row>
    <row r="506" spans="2:17" ht="12.75" customHeight="1" x14ac:dyDescent="0.2">
      <c r="B506" s="396">
        <v>20</v>
      </c>
      <c r="C506" s="137"/>
      <c r="D506" s="5"/>
      <c r="E506" s="13"/>
      <c r="F506" s="13"/>
      <c r="G506" s="13"/>
      <c r="H506" s="10"/>
      <c r="I506" s="10"/>
      <c r="J506" s="136"/>
      <c r="L506" s="171" t="s">
        <v>6</v>
      </c>
      <c r="M506" s="172" t="s">
        <v>80</v>
      </c>
      <c r="N506" s="172" t="s">
        <v>1</v>
      </c>
      <c r="O506" s="447" t="s">
        <v>81</v>
      </c>
      <c r="P506" s="448"/>
      <c r="Q506" s="449"/>
    </row>
    <row r="507" spans="2:17" x14ac:dyDescent="0.2">
      <c r="B507" s="396">
        <v>21</v>
      </c>
      <c r="C507" s="137"/>
      <c r="D507" s="5"/>
      <c r="E507" s="13"/>
      <c r="F507" s="13"/>
      <c r="G507" s="13"/>
      <c r="H507" s="10"/>
      <c r="I507" s="10"/>
      <c r="J507" s="136"/>
      <c r="L507" s="152">
        <f>'gibanje pridelkov'!A221</f>
        <v>1</v>
      </c>
      <c r="M507" s="167">
        <f>'gibanje pridelkov'!B221</f>
        <v>0</v>
      </c>
      <c r="N507" s="167">
        <f>'gibanje pridelkov'!C221</f>
        <v>0</v>
      </c>
      <c r="O507" s="444">
        <f>'gibanje pridelkov'!F221</f>
        <v>0</v>
      </c>
      <c r="P507" s="445"/>
      <c r="Q507" s="446"/>
    </row>
    <row r="508" spans="2:17" x14ac:dyDescent="0.2">
      <c r="B508" s="396">
        <v>22</v>
      </c>
      <c r="C508" s="137"/>
      <c r="D508" s="5"/>
      <c r="E508" s="13"/>
      <c r="F508" s="13"/>
      <c r="G508" s="13"/>
      <c r="H508" s="10"/>
      <c r="I508" s="10"/>
      <c r="J508" s="136"/>
      <c r="L508" s="157">
        <f>'gibanje pridelkov'!A222</f>
        <v>2</v>
      </c>
      <c r="M508" s="153">
        <f>'gibanje pridelkov'!B222</f>
        <v>0</v>
      </c>
      <c r="N508" s="153">
        <f>'gibanje pridelkov'!C222</f>
        <v>0</v>
      </c>
      <c r="O508" s="419">
        <f>'gibanje pridelkov'!F222</f>
        <v>0</v>
      </c>
      <c r="P508" s="420"/>
      <c r="Q508" s="421"/>
    </row>
    <row r="509" spans="2:17" x14ac:dyDescent="0.2">
      <c r="B509" s="396">
        <v>23</v>
      </c>
      <c r="C509" s="137"/>
      <c r="D509" s="5"/>
      <c r="E509" s="13"/>
      <c r="F509" s="13"/>
      <c r="G509" s="13"/>
      <c r="H509" s="10"/>
      <c r="I509" s="10"/>
      <c r="J509" s="136"/>
      <c r="L509" s="157">
        <f>'gibanje pridelkov'!A223</f>
        <v>3</v>
      </c>
      <c r="M509" s="153">
        <f>'gibanje pridelkov'!B223</f>
        <v>0</v>
      </c>
      <c r="N509" s="153">
        <f>'gibanje pridelkov'!C223</f>
        <v>0</v>
      </c>
      <c r="O509" s="419">
        <f>'gibanje pridelkov'!F223</f>
        <v>0</v>
      </c>
      <c r="P509" s="420"/>
      <c r="Q509" s="421"/>
    </row>
    <row r="510" spans="2:17" x14ac:dyDescent="0.2">
      <c r="B510" s="396">
        <v>24</v>
      </c>
      <c r="C510" s="137"/>
      <c r="D510" s="5"/>
      <c r="E510" s="13"/>
      <c r="F510" s="13"/>
      <c r="G510" s="13"/>
      <c r="H510" s="10"/>
      <c r="I510" s="10"/>
      <c r="J510" s="136"/>
      <c r="L510" s="157">
        <f>'gibanje pridelkov'!A224</f>
        <v>4</v>
      </c>
      <c r="M510" s="153">
        <f>'gibanje pridelkov'!B224</f>
        <v>0</v>
      </c>
      <c r="N510" s="153">
        <f>'gibanje pridelkov'!C224</f>
        <v>0</v>
      </c>
      <c r="O510" s="419">
        <f>'gibanje pridelkov'!F224</f>
        <v>0</v>
      </c>
      <c r="P510" s="420"/>
      <c r="Q510" s="421"/>
    </row>
    <row r="511" spans="2:17" x14ac:dyDescent="0.2">
      <c r="B511" s="396">
        <v>25</v>
      </c>
      <c r="C511" s="137"/>
      <c r="D511" s="5"/>
      <c r="E511" s="13"/>
      <c r="F511" s="13"/>
      <c r="G511" s="13"/>
      <c r="H511" s="10"/>
      <c r="I511" s="10"/>
      <c r="J511" s="136"/>
      <c r="L511" s="157">
        <f>'gibanje pridelkov'!A225</f>
        <v>5</v>
      </c>
      <c r="M511" s="153">
        <f>'gibanje pridelkov'!B225</f>
        <v>0</v>
      </c>
      <c r="N511" s="153">
        <f>'gibanje pridelkov'!C225</f>
        <v>0</v>
      </c>
      <c r="O511" s="419">
        <f>'gibanje pridelkov'!F225</f>
        <v>0</v>
      </c>
      <c r="P511" s="420"/>
      <c r="Q511" s="421"/>
    </row>
    <row r="512" spans="2:17" x14ac:dyDescent="0.2">
      <c r="B512" s="396">
        <v>26</v>
      </c>
      <c r="C512" s="137"/>
      <c r="D512" s="5"/>
      <c r="E512" s="13"/>
      <c r="F512" s="13"/>
      <c r="G512" s="13"/>
      <c r="H512" s="10"/>
      <c r="I512" s="10"/>
      <c r="J512" s="136"/>
      <c r="L512" s="157">
        <f>'gibanje pridelkov'!A226</f>
        <v>6</v>
      </c>
      <c r="M512" s="153">
        <f>'gibanje pridelkov'!B226</f>
        <v>0</v>
      </c>
      <c r="N512" s="153">
        <f>'gibanje pridelkov'!C226</f>
        <v>0</v>
      </c>
      <c r="O512" s="419">
        <f>'gibanje pridelkov'!F226</f>
        <v>0</v>
      </c>
      <c r="P512" s="420"/>
      <c r="Q512" s="421"/>
    </row>
    <row r="513" spans="2:17" x14ac:dyDescent="0.2">
      <c r="B513" s="396">
        <v>27</v>
      </c>
      <c r="C513" s="137"/>
      <c r="D513" s="5"/>
      <c r="E513" s="13"/>
      <c r="F513" s="13"/>
      <c r="G513" s="13"/>
      <c r="H513" s="10"/>
      <c r="I513" s="10"/>
      <c r="J513" s="136"/>
      <c r="L513" s="157">
        <f>'gibanje pridelkov'!A227</f>
        <v>7</v>
      </c>
      <c r="M513" s="153">
        <f>'gibanje pridelkov'!B227</f>
        <v>0</v>
      </c>
      <c r="N513" s="153">
        <f>'gibanje pridelkov'!C227</f>
        <v>0</v>
      </c>
      <c r="O513" s="419">
        <f>'gibanje pridelkov'!F227</f>
        <v>0</v>
      </c>
      <c r="P513" s="420"/>
      <c r="Q513" s="421"/>
    </row>
    <row r="514" spans="2:17" x14ac:dyDescent="0.2">
      <c r="B514" s="396">
        <v>28</v>
      </c>
      <c r="C514" s="137"/>
      <c r="D514" s="5"/>
      <c r="E514" s="13"/>
      <c r="F514" s="13"/>
      <c r="G514" s="13"/>
      <c r="H514" s="10"/>
      <c r="I514" s="10"/>
      <c r="J514" s="136"/>
      <c r="L514" s="157">
        <f>'gibanje pridelkov'!A228</f>
        <v>8</v>
      </c>
      <c r="M514" s="153">
        <f>'gibanje pridelkov'!B228</f>
        <v>0</v>
      </c>
      <c r="N514" s="153">
        <f>'gibanje pridelkov'!C228</f>
        <v>0</v>
      </c>
      <c r="O514" s="419">
        <f>'gibanje pridelkov'!F228</f>
        <v>0</v>
      </c>
      <c r="P514" s="420"/>
      <c r="Q514" s="421"/>
    </row>
    <row r="515" spans="2:17" x14ac:dyDescent="0.2">
      <c r="B515" s="396">
        <v>29</v>
      </c>
      <c r="C515" s="137"/>
      <c r="D515" s="5"/>
      <c r="E515" s="13"/>
      <c r="F515" s="13"/>
      <c r="G515" s="13"/>
      <c r="H515" s="10"/>
      <c r="I515" s="10"/>
      <c r="J515" s="136"/>
      <c r="L515" s="157">
        <f>'gibanje pridelkov'!A229</f>
        <v>9</v>
      </c>
      <c r="M515" s="153">
        <f>'gibanje pridelkov'!B229</f>
        <v>0</v>
      </c>
      <c r="N515" s="153">
        <f>'gibanje pridelkov'!C229</f>
        <v>0</v>
      </c>
      <c r="O515" s="419">
        <f>'gibanje pridelkov'!F229</f>
        <v>0</v>
      </c>
      <c r="P515" s="420"/>
      <c r="Q515" s="421"/>
    </row>
    <row r="516" spans="2:17" x14ac:dyDescent="0.2">
      <c r="B516" s="396">
        <v>30</v>
      </c>
      <c r="C516" s="137"/>
      <c r="D516" s="5"/>
      <c r="E516" s="13"/>
      <c r="F516" s="13"/>
      <c r="G516" s="13"/>
      <c r="H516" s="10"/>
      <c r="I516" s="10"/>
      <c r="J516" s="136"/>
      <c r="L516" s="157">
        <f>'gibanje pridelkov'!A230</f>
        <v>10</v>
      </c>
      <c r="M516" s="153">
        <f>'gibanje pridelkov'!B230</f>
        <v>0</v>
      </c>
      <c r="N516" s="153">
        <f>'gibanje pridelkov'!C230</f>
        <v>0</v>
      </c>
      <c r="O516" s="419">
        <f>'gibanje pridelkov'!F230</f>
        <v>0</v>
      </c>
      <c r="P516" s="420"/>
      <c r="Q516" s="421"/>
    </row>
    <row r="517" spans="2:17" x14ac:dyDescent="0.2">
      <c r="B517" s="396">
        <v>31</v>
      </c>
      <c r="C517" s="137"/>
      <c r="D517" s="5"/>
      <c r="E517" s="13"/>
      <c r="F517" s="13"/>
      <c r="G517" s="13"/>
      <c r="H517" s="10"/>
      <c r="I517" s="10"/>
      <c r="J517" s="136"/>
      <c r="L517" s="157">
        <f>'gibanje pridelkov'!A231</f>
        <v>11</v>
      </c>
      <c r="M517" s="153">
        <f>'gibanje pridelkov'!B231</f>
        <v>0</v>
      </c>
      <c r="N517" s="153">
        <f>'gibanje pridelkov'!C231</f>
        <v>0</v>
      </c>
      <c r="O517" s="419">
        <f>'gibanje pridelkov'!F231</f>
        <v>0</v>
      </c>
      <c r="P517" s="420"/>
      <c r="Q517" s="421"/>
    </row>
    <row r="518" spans="2:17" x14ac:dyDescent="0.2">
      <c r="B518" s="396">
        <v>32</v>
      </c>
      <c r="C518" s="137"/>
      <c r="D518" s="5"/>
      <c r="E518" s="13"/>
      <c r="F518" s="13"/>
      <c r="G518" s="13"/>
      <c r="H518" s="10"/>
      <c r="I518" s="10"/>
      <c r="J518" s="136"/>
      <c r="L518" s="157">
        <f>'gibanje pridelkov'!A232</f>
        <v>12</v>
      </c>
      <c r="M518" s="153">
        <f>'gibanje pridelkov'!B232</f>
        <v>0</v>
      </c>
      <c r="N518" s="153">
        <f>'gibanje pridelkov'!C232</f>
        <v>0</v>
      </c>
      <c r="O518" s="419">
        <f>'gibanje pridelkov'!F232</f>
        <v>0</v>
      </c>
      <c r="P518" s="420"/>
      <c r="Q518" s="421"/>
    </row>
    <row r="519" spans="2:17" x14ac:dyDescent="0.2">
      <c r="B519" s="396">
        <v>33</v>
      </c>
      <c r="C519" s="137"/>
      <c r="D519" s="5"/>
      <c r="E519" s="13"/>
      <c r="F519" s="13"/>
      <c r="G519" s="13"/>
      <c r="H519" s="10"/>
      <c r="I519" s="10"/>
      <c r="J519" s="136"/>
      <c r="L519" s="157">
        <f>'gibanje pridelkov'!A233</f>
        <v>13</v>
      </c>
      <c r="M519" s="153">
        <f>'gibanje pridelkov'!B233</f>
        <v>0</v>
      </c>
      <c r="N519" s="153">
        <f>'gibanje pridelkov'!C233</f>
        <v>0</v>
      </c>
      <c r="O519" s="419">
        <f>'gibanje pridelkov'!F233</f>
        <v>0</v>
      </c>
      <c r="P519" s="420"/>
      <c r="Q519" s="421"/>
    </row>
    <row r="520" spans="2:17" x14ac:dyDescent="0.2">
      <c r="B520" s="396">
        <v>34</v>
      </c>
      <c r="C520" s="137"/>
      <c r="D520" s="5"/>
      <c r="E520" s="13"/>
      <c r="F520" s="13"/>
      <c r="G520" s="13"/>
      <c r="H520" s="10"/>
      <c r="I520" s="10"/>
      <c r="J520" s="136"/>
      <c r="L520" s="157">
        <f>'gibanje pridelkov'!A234</f>
        <v>14</v>
      </c>
      <c r="M520" s="153">
        <f>'gibanje pridelkov'!B234</f>
        <v>0</v>
      </c>
      <c r="N520" s="153">
        <f>'gibanje pridelkov'!C234</f>
        <v>0</v>
      </c>
      <c r="O520" s="419">
        <f>'gibanje pridelkov'!F234</f>
        <v>0</v>
      </c>
      <c r="P520" s="420"/>
      <c r="Q520" s="421"/>
    </row>
    <row r="521" spans="2:17" ht="13.5" thickBot="1" x14ac:dyDescent="0.25">
      <c r="B521" s="396">
        <v>35</v>
      </c>
      <c r="C521" s="137"/>
      <c r="D521" s="5"/>
      <c r="E521" s="13"/>
      <c r="F521" s="13"/>
      <c r="G521" s="13"/>
      <c r="H521" s="10"/>
      <c r="I521" s="10"/>
      <c r="J521" s="136"/>
      <c r="L521" s="158">
        <f>'gibanje pridelkov'!A235</f>
        <v>15</v>
      </c>
      <c r="M521" s="159">
        <f>'gibanje pridelkov'!B235</f>
        <v>0</v>
      </c>
      <c r="N521" s="159">
        <f>'gibanje pridelkov'!C235</f>
        <v>0</v>
      </c>
      <c r="O521" s="433">
        <f>'gibanje pridelkov'!F235</f>
        <v>0</v>
      </c>
      <c r="P521" s="434"/>
      <c r="Q521" s="435"/>
    </row>
    <row r="522" spans="2:17" x14ac:dyDescent="0.2">
      <c r="B522" s="396">
        <v>36</v>
      </c>
      <c r="C522" s="137"/>
      <c r="D522" s="5"/>
      <c r="E522" s="13"/>
      <c r="F522" s="13"/>
      <c r="G522" s="13"/>
      <c r="H522" s="10"/>
      <c r="I522" s="10"/>
      <c r="J522" s="136"/>
      <c r="L522" s="166"/>
      <c r="M522" s="153"/>
      <c r="N522" s="153"/>
      <c r="O522" s="360"/>
      <c r="P522" s="361"/>
      <c r="Q522" s="361"/>
    </row>
    <row r="523" spans="2:17" x14ac:dyDescent="0.2">
      <c r="B523" s="396">
        <v>37</v>
      </c>
      <c r="C523" s="137"/>
      <c r="D523" s="5"/>
      <c r="E523" s="13"/>
      <c r="F523" s="13"/>
      <c r="G523" s="13"/>
      <c r="H523" s="10"/>
      <c r="I523" s="10"/>
      <c r="J523" s="136"/>
      <c r="L523" s="166"/>
      <c r="M523" s="153"/>
      <c r="N523" s="153"/>
      <c r="O523" s="360"/>
      <c r="P523" s="361"/>
      <c r="Q523" s="361"/>
    </row>
    <row r="524" spans="2:17" x14ac:dyDescent="0.2">
      <c r="B524" s="396">
        <v>38</v>
      </c>
      <c r="C524" s="137"/>
      <c r="D524" s="5"/>
      <c r="E524" s="13"/>
      <c r="F524" s="13"/>
      <c r="G524" s="13"/>
      <c r="H524" s="10"/>
      <c r="I524" s="10"/>
      <c r="J524" s="136"/>
      <c r="L524" s="166"/>
      <c r="M524" s="153"/>
      <c r="N524" s="153"/>
      <c r="O524" s="360"/>
      <c r="P524" s="361"/>
      <c r="Q524" s="361"/>
    </row>
    <row r="525" spans="2:17" x14ac:dyDescent="0.2">
      <c r="B525" s="396">
        <v>39</v>
      </c>
      <c r="C525" s="137"/>
      <c r="D525" s="5"/>
      <c r="E525" s="13"/>
      <c r="F525" s="13"/>
      <c r="G525" s="13"/>
      <c r="H525" s="10"/>
      <c r="I525" s="10"/>
      <c r="J525" s="136"/>
      <c r="L525" s="166"/>
      <c r="M525" s="153"/>
      <c r="N525" s="153"/>
      <c r="O525" s="360"/>
      <c r="P525" s="361"/>
      <c r="Q525" s="361"/>
    </row>
    <row r="526" spans="2:17" x14ac:dyDescent="0.2">
      <c r="B526" s="396">
        <v>40</v>
      </c>
      <c r="C526" s="137"/>
      <c r="D526" s="5"/>
      <c r="E526" s="13"/>
      <c r="F526" s="13"/>
      <c r="G526" s="13"/>
      <c r="H526" s="10"/>
      <c r="I526" s="10"/>
      <c r="J526" s="136"/>
      <c r="L526" s="166"/>
      <c r="M526" s="153"/>
      <c r="N526" s="153"/>
      <c r="O526" s="360"/>
      <c r="P526" s="361"/>
      <c r="Q526" s="361"/>
    </row>
    <row r="527" spans="2:17" x14ac:dyDescent="0.2">
      <c r="B527" s="396">
        <v>41</v>
      </c>
      <c r="C527" s="137"/>
      <c r="D527" s="5"/>
      <c r="E527" s="13"/>
      <c r="F527" s="13"/>
      <c r="G527" s="13"/>
      <c r="H527" s="10"/>
      <c r="I527" s="10"/>
      <c r="J527" s="136"/>
      <c r="L527" s="166"/>
      <c r="M527" s="153"/>
      <c r="N527" s="153"/>
      <c r="O527" s="360"/>
      <c r="P527" s="361"/>
      <c r="Q527" s="361"/>
    </row>
    <row r="528" spans="2:17" x14ac:dyDescent="0.2">
      <c r="B528" s="396">
        <v>42</v>
      </c>
      <c r="C528" s="137"/>
      <c r="D528" s="5"/>
      <c r="E528" s="13"/>
      <c r="F528" s="13"/>
      <c r="G528" s="13"/>
      <c r="H528" s="10"/>
      <c r="I528" s="10"/>
      <c r="J528" s="136"/>
      <c r="L528" s="166"/>
      <c r="M528" s="153"/>
      <c r="N528" s="153"/>
      <c r="O528" s="360"/>
      <c r="P528" s="361"/>
      <c r="Q528" s="361"/>
    </row>
    <row r="529" spans="2:17" x14ac:dyDescent="0.2">
      <c r="B529" s="396">
        <v>43</v>
      </c>
      <c r="C529" s="137"/>
      <c r="D529" s="5"/>
      <c r="E529" s="13"/>
      <c r="F529" s="13"/>
      <c r="G529" s="13"/>
      <c r="H529" s="10"/>
      <c r="I529" s="10"/>
      <c r="J529" s="136"/>
      <c r="L529" s="166"/>
      <c r="M529" s="153"/>
      <c r="N529" s="153"/>
      <c r="O529" s="360"/>
      <c r="P529" s="361"/>
      <c r="Q529" s="361"/>
    </row>
    <row r="530" spans="2:17" x14ac:dyDescent="0.2">
      <c r="B530" s="396">
        <v>44</v>
      </c>
      <c r="C530" s="137"/>
      <c r="D530" s="5"/>
      <c r="E530" s="13"/>
      <c r="F530" s="13"/>
      <c r="G530" s="13"/>
      <c r="H530" s="10"/>
      <c r="I530" s="10"/>
      <c r="J530" s="136"/>
      <c r="L530" s="166"/>
      <c r="M530" s="153"/>
      <c r="N530" s="153"/>
      <c r="O530" s="360"/>
      <c r="P530" s="361"/>
      <c r="Q530" s="361"/>
    </row>
    <row r="531" spans="2:17" x14ac:dyDescent="0.2">
      <c r="B531" s="396">
        <v>45</v>
      </c>
      <c r="C531" s="137"/>
      <c r="D531" s="5"/>
      <c r="E531" s="13"/>
      <c r="F531" s="13"/>
      <c r="G531" s="13"/>
      <c r="H531" s="10"/>
      <c r="I531" s="10"/>
      <c r="J531" s="136"/>
      <c r="L531" s="166"/>
      <c r="M531" s="153"/>
      <c r="N531" s="153"/>
      <c r="O531" s="360"/>
      <c r="P531" s="361"/>
      <c r="Q531" s="361"/>
    </row>
    <row r="532" spans="2:17" ht="13.5" thickBot="1" x14ac:dyDescent="0.25">
      <c r="B532" s="386" t="s">
        <v>35</v>
      </c>
      <c r="C532" s="393"/>
      <c r="D532" s="394"/>
      <c r="E532" s="397"/>
      <c r="F532" s="397"/>
      <c r="G532" s="397"/>
      <c r="H532" s="398">
        <f>SUM(H487:H531)</f>
        <v>0</v>
      </c>
      <c r="I532" s="398">
        <f>SUM(I487:I531)</f>
        <v>0</v>
      </c>
      <c r="J532" s="399"/>
    </row>
    <row r="533" spans="2:17" s="339" customFormat="1" ht="13.5" thickBot="1" x14ac:dyDescent="0.25">
      <c r="B533" s="386" t="s">
        <v>6</v>
      </c>
      <c r="C533" s="395" t="s">
        <v>54</v>
      </c>
      <c r="D533" s="394"/>
      <c r="E533" s="397"/>
      <c r="F533" s="397"/>
      <c r="G533" s="397"/>
      <c r="H533" s="398"/>
      <c r="I533" s="398"/>
      <c r="J533" s="399"/>
      <c r="L533" s="422" t="s">
        <v>78</v>
      </c>
      <c r="M533" s="423"/>
      <c r="N533" s="423"/>
      <c r="O533" s="423"/>
      <c r="P533" s="423"/>
      <c r="Q533" s="424"/>
    </row>
    <row r="534" spans="2:17" x14ac:dyDescent="0.2">
      <c r="B534" s="396">
        <v>1</v>
      </c>
      <c r="C534" s="137" t="s">
        <v>199</v>
      </c>
      <c r="D534" s="340" t="s">
        <v>197</v>
      </c>
      <c r="E534" s="13">
        <v>22</v>
      </c>
      <c r="F534" s="13"/>
      <c r="G534" s="13"/>
      <c r="H534" s="10"/>
      <c r="I534" s="10"/>
      <c r="J534" s="136"/>
      <c r="L534" s="436" t="s">
        <v>6</v>
      </c>
      <c r="M534" s="438" t="s">
        <v>46</v>
      </c>
      <c r="N534" s="438" t="s">
        <v>74</v>
      </c>
      <c r="O534" s="440" t="s">
        <v>77</v>
      </c>
      <c r="P534" s="442" t="s">
        <v>75</v>
      </c>
      <c r="Q534" s="428" t="s">
        <v>76</v>
      </c>
    </row>
    <row r="535" spans="2:17" x14ac:dyDescent="0.2">
      <c r="B535" s="396">
        <v>2</v>
      </c>
      <c r="C535" s="137" t="s">
        <v>199</v>
      </c>
      <c r="D535" s="340" t="s">
        <v>211</v>
      </c>
      <c r="E535" s="13">
        <v>9.5</v>
      </c>
      <c r="F535" s="13"/>
      <c r="G535" s="13"/>
      <c r="H535" s="10"/>
      <c r="I535" s="10"/>
      <c r="J535" s="136"/>
      <c r="L535" s="437"/>
      <c r="M535" s="439"/>
      <c r="N535" s="439"/>
      <c r="O535" s="441"/>
      <c r="P535" s="443"/>
      <c r="Q535" s="429"/>
    </row>
    <row r="536" spans="2:17" x14ac:dyDescent="0.2">
      <c r="B536" s="396">
        <v>3</v>
      </c>
      <c r="C536" s="137" t="s">
        <v>199</v>
      </c>
      <c r="D536" s="5" t="s">
        <v>198</v>
      </c>
      <c r="E536" s="13">
        <v>22</v>
      </c>
      <c r="F536" s="13"/>
      <c r="G536" s="13"/>
      <c r="H536" s="10"/>
      <c r="I536" s="10"/>
      <c r="J536" s="136"/>
      <c r="L536" s="152">
        <f>'gibanje živine'!A271</f>
        <v>1</v>
      </c>
      <c r="M536" s="167">
        <f>'gibanje živine'!B271</f>
        <v>0</v>
      </c>
      <c r="N536" s="167">
        <f>'gibanje živine'!C271</f>
        <v>0</v>
      </c>
      <c r="O536" s="168">
        <f>'gibanje živine'!E271</f>
        <v>0</v>
      </c>
      <c r="P536" s="169">
        <f>'gibanje živine'!H271</f>
        <v>0</v>
      </c>
      <c r="Q536" s="170">
        <f>'gibanje živine'!I271</f>
        <v>0</v>
      </c>
    </row>
    <row r="537" spans="2:17" x14ac:dyDescent="0.2">
      <c r="B537" s="396">
        <v>4</v>
      </c>
      <c r="C537" s="137"/>
      <c r="D537" s="5"/>
      <c r="E537" s="13"/>
      <c r="F537" s="13"/>
      <c r="G537" s="13"/>
      <c r="H537" s="10"/>
      <c r="I537" s="10"/>
      <c r="J537" s="136"/>
      <c r="L537" s="157">
        <f>'gibanje živine'!A272</f>
        <v>2</v>
      </c>
      <c r="M537" s="153">
        <f>'gibanje živine'!B272</f>
        <v>0</v>
      </c>
      <c r="N537" s="153">
        <f>'gibanje živine'!C272</f>
        <v>0</v>
      </c>
      <c r="O537" s="154">
        <f>'gibanje živine'!E272</f>
        <v>0</v>
      </c>
      <c r="P537" s="155">
        <f>'gibanje živine'!H272</f>
        <v>0</v>
      </c>
      <c r="Q537" s="156">
        <f>'gibanje živine'!I272</f>
        <v>0</v>
      </c>
    </row>
    <row r="538" spans="2:17" x14ac:dyDescent="0.2">
      <c r="B538" s="396">
        <v>5</v>
      </c>
      <c r="C538" s="137"/>
      <c r="D538" s="5"/>
      <c r="E538" s="13"/>
      <c r="F538" s="13"/>
      <c r="G538" s="13"/>
      <c r="H538" s="10"/>
      <c r="I538" s="10"/>
      <c r="J538" s="136"/>
      <c r="L538" s="157">
        <f>'gibanje živine'!A273</f>
        <v>3</v>
      </c>
      <c r="M538" s="153">
        <f>'gibanje živine'!B273</f>
        <v>0</v>
      </c>
      <c r="N538" s="153">
        <f>'gibanje živine'!C273</f>
        <v>0</v>
      </c>
      <c r="O538" s="154">
        <f>'gibanje živine'!E273</f>
        <v>0</v>
      </c>
      <c r="P538" s="155">
        <f>'gibanje živine'!H273</f>
        <v>0</v>
      </c>
      <c r="Q538" s="156">
        <f>'gibanje živine'!I273</f>
        <v>0</v>
      </c>
    </row>
    <row r="539" spans="2:17" x14ac:dyDescent="0.2">
      <c r="B539" s="396">
        <v>6</v>
      </c>
      <c r="C539" s="137"/>
      <c r="D539" s="5"/>
      <c r="E539" s="13"/>
      <c r="F539" s="13"/>
      <c r="G539" s="13"/>
      <c r="H539" s="10"/>
      <c r="I539" s="10"/>
      <c r="J539" s="136"/>
      <c r="L539" s="157">
        <f>'gibanje živine'!A274</f>
        <v>4</v>
      </c>
      <c r="M539" s="153">
        <f>'gibanje živine'!B274</f>
        <v>0</v>
      </c>
      <c r="N539" s="153">
        <f>'gibanje živine'!C274</f>
        <v>0</v>
      </c>
      <c r="O539" s="154">
        <f>'gibanje živine'!E274</f>
        <v>0</v>
      </c>
      <c r="P539" s="155">
        <f>'gibanje živine'!H274</f>
        <v>0</v>
      </c>
      <c r="Q539" s="156">
        <f>'gibanje živine'!I274</f>
        <v>0</v>
      </c>
    </row>
    <row r="540" spans="2:17" x14ac:dyDescent="0.2">
      <c r="B540" s="396">
        <v>7</v>
      </c>
      <c r="C540" s="137"/>
      <c r="D540" s="5"/>
      <c r="E540" s="13"/>
      <c r="F540" s="13"/>
      <c r="G540" s="13"/>
      <c r="H540" s="10"/>
      <c r="I540" s="10"/>
      <c r="J540" s="136"/>
      <c r="L540" s="157">
        <f>'gibanje živine'!A275</f>
        <v>5</v>
      </c>
      <c r="M540" s="153">
        <f>'gibanje živine'!B275</f>
        <v>0</v>
      </c>
      <c r="N540" s="153">
        <f>'gibanje živine'!C275</f>
        <v>0</v>
      </c>
      <c r="O540" s="154">
        <f>'gibanje živine'!E275</f>
        <v>0</v>
      </c>
      <c r="P540" s="155">
        <f>'gibanje živine'!H275</f>
        <v>0</v>
      </c>
      <c r="Q540" s="156">
        <f>'gibanje živine'!I275</f>
        <v>0</v>
      </c>
    </row>
    <row r="541" spans="2:17" x14ac:dyDescent="0.2">
      <c r="B541" s="396">
        <v>8</v>
      </c>
      <c r="C541" s="137"/>
      <c r="D541" s="5"/>
      <c r="E541" s="13"/>
      <c r="F541" s="13"/>
      <c r="G541" s="13"/>
      <c r="H541" s="10"/>
      <c r="I541" s="10"/>
      <c r="J541" s="136"/>
      <c r="L541" s="157">
        <f>'gibanje živine'!A276</f>
        <v>6</v>
      </c>
      <c r="M541" s="153">
        <f>'gibanje živine'!B276</f>
        <v>0</v>
      </c>
      <c r="N541" s="153">
        <f>'gibanje živine'!C276</f>
        <v>0</v>
      </c>
      <c r="O541" s="154">
        <f>'gibanje živine'!E276</f>
        <v>0</v>
      </c>
      <c r="P541" s="155">
        <f>'gibanje živine'!H276</f>
        <v>0</v>
      </c>
      <c r="Q541" s="156">
        <f>'gibanje živine'!I276</f>
        <v>0</v>
      </c>
    </row>
    <row r="542" spans="2:17" x14ac:dyDescent="0.2">
      <c r="B542" s="396">
        <v>9</v>
      </c>
      <c r="C542" s="137"/>
      <c r="D542" s="5"/>
      <c r="E542" s="13"/>
      <c r="F542" s="13"/>
      <c r="G542" s="13"/>
      <c r="H542" s="10"/>
      <c r="I542" s="10"/>
      <c r="J542" s="136"/>
      <c r="L542" s="157">
        <f>'gibanje živine'!A277</f>
        <v>7</v>
      </c>
      <c r="M542" s="153">
        <f>'gibanje živine'!B277</f>
        <v>0</v>
      </c>
      <c r="N542" s="153">
        <f>'gibanje živine'!C277</f>
        <v>0</v>
      </c>
      <c r="O542" s="154">
        <f>'gibanje živine'!E277</f>
        <v>0</v>
      </c>
      <c r="P542" s="155">
        <f>'gibanje živine'!H277</f>
        <v>0</v>
      </c>
      <c r="Q542" s="156">
        <f>'gibanje živine'!I277</f>
        <v>0</v>
      </c>
    </row>
    <row r="543" spans="2:17" x14ac:dyDescent="0.2">
      <c r="B543" s="396">
        <v>10</v>
      </c>
      <c r="C543" s="137"/>
      <c r="D543" s="5"/>
      <c r="E543" s="13"/>
      <c r="F543" s="13"/>
      <c r="G543" s="13"/>
      <c r="H543" s="10"/>
      <c r="I543" s="10"/>
      <c r="J543" s="136"/>
      <c r="L543" s="157">
        <f>'gibanje živine'!A278</f>
        <v>8</v>
      </c>
      <c r="M543" s="153">
        <f>'gibanje živine'!B278</f>
        <v>0</v>
      </c>
      <c r="N543" s="153">
        <f>'gibanje živine'!C278</f>
        <v>0</v>
      </c>
      <c r="O543" s="154">
        <f>'gibanje živine'!E278</f>
        <v>0</v>
      </c>
      <c r="P543" s="155">
        <f>'gibanje živine'!H278</f>
        <v>0</v>
      </c>
      <c r="Q543" s="156">
        <f>'gibanje živine'!I278</f>
        <v>0</v>
      </c>
    </row>
    <row r="544" spans="2:17" x14ac:dyDescent="0.2">
      <c r="B544" s="396">
        <v>11</v>
      </c>
      <c r="C544" s="137"/>
      <c r="D544" s="5"/>
      <c r="E544" s="13"/>
      <c r="F544" s="13"/>
      <c r="G544" s="13"/>
      <c r="H544" s="10"/>
      <c r="I544" s="10"/>
      <c r="J544" s="136"/>
      <c r="L544" s="157">
        <f>'gibanje živine'!A279</f>
        <v>9</v>
      </c>
      <c r="M544" s="153">
        <f>'gibanje živine'!B279</f>
        <v>0</v>
      </c>
      <c r="N544" s="153">
        <f>'gibanje živine'!C279</f>
        <v>0</v>
      </c>
      <c r="O544" s="154">
        <f>'gibanje živine'!E279</f>
        <v>0</v>
      </c>
      <c r="P544" s="155">
        <f>'gibanje živine'!H279</f>
        <v>0</v>
      </c>
      <c r="Q544" s="156">
        <f>'gibanje živine'!I279</f>
        <v>0</v>
      </c>
    </row>
    <row r="545" spans="2:17" x14ac:dyDescent="0.2">
      <c r="B545" s="396">
        <v>12</v>
      </c>
      <c r="C545" s="137"/>
      <c r="D545" s="5"/>
      <c r="E545" s="13"/>
      <c r="F545" s="13"/>
      <c r="G545" s="13"/>
      <c r="H545" s="10"/>
      <c r="I545" s="10"/>
      <c r="J545" s="136"/>
      <c r="L545" s="157">
        <f>'gibanje živine'!A280</f>
        <v>10</v>
      </c>
      <c r="M545" s="153">
        <f>'gibanje živine'!B280</f>
        <v>0</v>
      </c>
      <c r="N545" s="153">
        <f>'gibanje živine'!C280</f>
        <v>0</v>
      </c>
      <c r="O545" s="154">
        <f>'gibanje živine'!E280</f>
        <v>0</v>
      </c>
      <c r="P545" s="155">
        <f>'gibanje živine'!H280</f>
        <v>0</v>
      </c>
      <c r="Q545" s="156">
        <f>'gibanje živine'!I280</f>
        <v>0</v>
      </c>
    </row>
    <row r="546" spans="2:17" x14ac:dyDescent="0.2">
      <c r="B546" s="396">
        <v>13</v>
      </c>
      <c r="C546" s="137"/>
      <c r="D546" s="5"/>
      <c r="E546" s="13"/>
      <c r="F546" s="13"/>
      <c r="G546" s="13"/>
      <c r="H546" s="10"/>
      <c r="I546" s="10"/>
      <c r="J546" s="136"/>
      <c r="L546" s="157">
        <f>'gibanje živine'!A281</f>
        <v>11</v>
      </c>
      <c r="M546" s="153">
        <f>'gibanje živine'!B281</f>
        <v>0</v>
      </c>
      <c r="N546" s="153">
        <f>'gibanje živine'!C281</f>
        <v>0</v>
      </c>
      <c r="O546" s="154">
        <f>'gibanje živine'!E281</f>
        <v>0</v>
      </c>
      <c r="P546" s="155">
        <f>'gibanje živine'!H281</f>
        <v>0</v>
      </c>
      <c r="Q546" s="156">
        <f>'gibanje živine'!I281</f>
        <v>0</v>
      </c>
    </row>
    <row r="547" spans="2:17" x14ac:dyDescent="0.2">
      <c r="B547" s="396">
        <v>14</v>
      </c>
      <c r="C547" s="137"/>
      <c r="D547" s="5"/>
      <c r="E547" s="13"/>
      <c r="F547" s="13"/>
      <c r="G547" s="13"/>
      <c r="H547" s="10"/>
      <c r="I547" s="10"/>
      <c r="J547" s="136"/>
      <c r="L547" s="157">
        <f>'gibanje živine'!A282</f>
        <v>12</v>
      </c>
      <c r="M547" s="153">
        <f>'gibanje živine'!B282</f>
        <v>0</v>
      </c>
      <c r="N547" s="153">
        <f>'gibanje živine'!C282</f>
        <v>0</v>
      </c>
      <c r="O547" s="154">
        <f>'gibanje živine'!E282</f>
        <v>0</v>
      </c>
      <c r="P547" s="155">
        <f>'gibanje živine'!H282</f>
        <v>0</v>
      </c>
      <c r="Q547" s="156">
        <f>'gibanje živine'!I282</f>
        <v>0</v>
      </c>
    </row>
    <row r="548" spans="2:17" x14ac:dyDescent="0.2">
      <c r="B548" s="396">
        <v>15</v>
      </c>
      <c r="C548" s="137"/>
      <c r="D548" s="5"/>
      <c r="E548" s="13"/>
      <c r="F548" s="13"/>
      <c r="G548" s="13"/>
      <c r="H548" s="10"/>
      <c r="I548" s="10"/>
      <c r="J548" s="136"/>
      <c r="L548" s="157">
        <f>'gibanje živine'!A283</f>
        <v>13</v>
      </c>
      <c r="M548" s="153">
        <f>'gibanje živine'!B283</f>
        <v>0</v>
      </c>
      <c r="N548" s="153">
        <f>'gibanje živine'!C283</f>
        <v>0</v>
      </c>
      <c r="O548" s="154">
        <f>'gibanje živine'!E283</f>
        <v>0</v>
      </c>
      <c r="P548" s="155">
        <f>'gibanje živine'!H283</f>
        <v>0</v>
      </c>
      <c r="Q548" s="156">
        <f>'gibanje živine'!I283</f>
        <v>0</v>
      </c>
    </row>
    <row r="549" spans="2:17" x14ac:dyDescent="0.2">
      <c r="B549" s="396">
        <v>16</v>
      </c>
      <c r="C549" s="137"/>
      <c r="D549" s="5"/>
      <c r="E549" s="13"/>
      <c r="F549" s="13"/>
      <c r="G549" s="13"/>
      <c r="H549" s="10"/>
      <c r="I549" s="10"/>
      <c r="J549" s="136"/>
      <c r="L549" s="157">
        <f>'gibanje živine'!A284</f>
        <v>14</v>
      </c>
      <c r="M549" s="153">
        <f>'gibanje živine'!B284</f>
        <v>0</v>
      </c>
      <c r="N549" s="153">
        <f>'gibanje živine'!C284</f>
        <v>0</v>
      </c>
      <c r="O549" s="154">
        <f>'gibanje živine'!E284</f>
        <v>0</v>
      </c>
      <c r="P549" s="155">
        <f>'gibanje živine'!H284</f>
        <v>0</v>
      </c>
      <c r="Q549" s="156">
        <f>'gibanje živine'!I284</f>
        <v>0</v>
      </c>
    </row>
    <row r="550" spans="2:17" ht="13.5" thickBot="1" x14ac:dyDescent="0.25">
      <c r="B550" s="396">
        <v>17</v>
      </c>
      <c r="C550" s="137"/>
      <c r="D550" s="5"/>
      <c r="E550" s="13"/>
      <c r="F550" s="13"/>
      <c r="G550" s="13"/>
      <c r="H550" s="10"/>
      <c r="I550" s="10"/>
      <c r="J550" s="136"/>
      <c r="L550" s="158">
        <f>'gibanje živine'!A285</f>
        <v>15</v>
      </c>
      <c r="M550" s="159">
        <f>'gibanje živine'!B285</f>
        <v>0</v>
      </c>
      <c r="N550" s="159">
        <f>'gibanje živine'!C285</f>
        <v>0</v>
      </c>
      <c r="O550" s="160">
        <f>'gibanje živine'!E285</f>
        <v>0</v>
      </c>
      <c r="P550" s="161">
        <f>'gibanje živine'!H285</f>
        <v>0</v>
      </c>
      <c r="Q550" s="162">
        <f>'gibanje živine'!I285</f>
        <v>0</v>
      </c>
    </row>
    <row r="551" spans="2:17" ht="13.5" thickBot="1" x14ac:dyDescent="0.25">
      <c r="B551" s="396">
        <v>18</v>
      </c>
      <c r="C551" s="137"/>
      <c r="D551" s="5"/>
      <c r="E551" s="13"/>
      <c r="F551" s="13"/>
      <c r="G551" s="13"/>
      <c r="H551" s="10"/>
      <c r="I551" s="10"/>
      <c r="J551" s="136"/>
    </row>
    <row r="552" spans="2:17" ht="13.5" thickBot="1" x14ac:dyDescent="0.25">
      <c r="B552" s="396">
        <v>19</v>
      </c>
      <c r="C552" s="137"/>
      <c r="D552" s="5"/>
      <c r="E552" s="13"/>
      <c r="F552" s="13"/>
      <c r="G552" s="13"/>
      <c r="H552" s="10"/>
      <c r="I552" s="10"/>
      <c r="J552" s="136"/>
      <c r="L552" s="430" t="s">
        <v>79</v>
      </c>
      <c r="M552" s="431"/>
      <c r="N552" s="431"/>
      <c r="O552" s="431"/>
      <c r="P552" s="431"/>
      <c r="Q552" s="432"/>
    </row>
    <row r="553" spans="2:17" x14ac:dyDescent="0.2">
      <c r="B553" s="396">
        <v>20</v>
      </c>
      <c r="C553" s="137"/>
      <c r="D553" s="5"/>
      <c r="E553" s="13"/>
      <c r="F553" s="13"/>
      <c r="G553" s="13"/>
      <c r="H553" s="10"/>
      <c r="I553" s="10"/>
      <c r="J553" s="136"/>
      <c r="L553" s="171" t="s">
        <v>6</v>
      </c>
      <c r="M553" s="172" t="s">
        <v>80</v>
      </c>
      <c r="N553" s="172" t="s">
        <v>1</v>
      </c>
      <c r="O553" s="447" t="s">
        <v>81</v>
      </c>
      <c r="P553" s="448"/>
      <c r="Q553" s="449"/>
    </row>
    <row r="554" spans="2:17" x14ac:dyDescent="0.2">
      <c r="B554" s="396">
        <v>21</v>
      </c>
      <c r="C554" s="137"/>
      <c r="D554" s="5"/>
      <c r="E554" s="13"/>
      <c r="F554" s="13"/>
      <c r="G554" s="13"/>
      <c r="H554" s="10"/>
      <c r="I554" s="10"/>
      <c r="J554" s="136"/>
      <c r="L554" s="152">
        <f>'gibanje pridelkov'!A242</f>
        <v>1</v>
      </c>
      <c r="M554" s="167">
        <f>'gibanje pridelkov'!B242</f>
        <v>0</v>
      </c>
      <c r="N554" s="167">
        <f>'gibanje pridelkov'!C242</f>
        <v>0</v>
      </c>
      <c r="O554" s="444">
        <f>'gibanje pridelkov'!F242</f>
        <v>0</v>
      </c>
      <c r="P554" s="445"/>
      <c r="Q554" s="446"/>
    </row>
    <row r="555" spans="2:17" x14ac:dyDescent="0.2">
      <c r="B555" s="396">
        <v>22</v>
      </c>
      <c r="C555" s="137"/>
      <c r="D555" s="5"/>
      <c r="E555" s="13"/>
      <c r="F555" s="13"/>
      <c r="G555" s="13"/>
      <c r="H555" s="10"/>
      <c r="I555" s="10"/>
      <c r="J555" s="136"/>
      <c r="L555" s="157">
        <f>'gibanje pridelkov'!A243</f>
        <v>2</v>
      </c>
      <c r="M555" s="153">
        <f>'gibanje pridelkov'!B243</f>
        <v>0</v>
      </c>
      <c r="N555" s="153">
        <f>'gibanje pridelkov'!C243</f>
        <v>0</v>
      </c>
      <c r="O555" s="419">
        <f>'gibanje pridelkov'!F243</f>
        <v>0</v>
      </c>
      <c r="P555" s="420"/>
      <c r="Q555" s="421"/>
    </row>
    <row r="556" spans="2:17" x14ac:dyDescent="0.2">
      <c r="B556" s="396">
        <v>23</v>
      </c>
      <c r="C556" s="137"/>
      <c r="D556" s="5"/>
      <c r="E556" s="13"/>
      <c r="F556" s="13"/>
      <c r="G556" s="13"/>
      <c r="H556" s="10"/>
      <c r="I556" s="10"/>
      <c r="J556" s="136"/>
      <c r="L556" s="157">
        <f>'gibanje pridelkov'!A244</f>
        <v>3</v>
      </c>
      <c r="M556" s="153">
        <f>'gibanje pridelkov'!B244</f>
        <v>0</v>
      </c>
      <c r="N556" s="153">
        <f>'gibanje pridelkov'!C244</f>
        <v>0</v>
      </c>
      <c r="O556" s="419">
        <f>'gibanje pridelkov'!F244</f>
        <v>0</v>
      </c>
      <c r="P556" s="420"/>
      <c r="Q556" s="421"/>
    </row>
    <row r="557" spans="2:17" x14ac:dyDescent="0.2">
      <c r="B557" s="396">
        <v>24</v>
      </c>
      <c r="C557" s="137"/>
      <c r="D557" s="5"/>
      <c r="E557" s="13"/>
      <c r="F557" s="13"/>
      <c r="G557" s="13"/>
      <c r="H557" s="10"/>
      <c r="I557" s="10"/>
      <c r="J557" s="136"/>
      <c r="L557" s="157">
        <f>'gibanje pridelkov'!A245</f>
        <v>4</v>
      </c>
      <c r="M557" s="153">
        <f>'gibanje pridelkov'!B245</f>
        <v>0</v>
      </c>
      <c r="N557" s="153">
        <f>'gibanje pridelkov'!C245</f>
        <v>0</v>
      </c>
      <c r="O557" s="419">
        <f>'gibanje pridelkov'!F245</f>
        <v>0</v>
      </c>
      <c r="P557" s="420"/>
      <c r="Q557" s="421"/>
    </row>
    <row r="558" spans="2:17" x14ac:dyDescent="0.2">
      <c r="B558" s="396">
        <v>25</v>
      </c>
      <c r="C558" s="137"/>
      <c r="D558" s="5"/>
      <c r="E558" s="13"/>
      <c r="F558" s="13"/>
      <c r="G558" s="13"/>
      <c r="H558" s="10"/>
      <c r="I558" s="10"/>
      <c r="J558" s="136"/>
      <c r="L558" s="157">
        <f>'gibanje pridelkov'!A246</f>
        <v>5</v>
      </c>
      <c r="M558" s="153">
        <f>'gibanje pridelkov'!B246</f>
        <v>0</v>
      </c>
      <c r="N558" s="153">
        <f>'gibanje pridelkov'!C246</f>
        <v>0</v>
      </c>
      <c r="O558" s="419">
        <f>'gibanje pridelkov'!F246</f>
        <v>0</v>
      </c>
      <c r="P558" s="420"/>
      <c r="Q558" s="421"/>
    </row>
    <row r="559" spans="2:17" x14ac:dyDescent="0.2">
      <c r="B559" s="396">
        <v>26</v>
      </c>
      <c r="C559" s="137"/>
      <c r="D559" s="5"/>
      <c r="E559" s="13"/>
      <c r="F559" s="13"/>
      <c r="G559" s="13"/>
      <c r="H559" s="10"/>
      <c r="I559" s="10"/>
      <c r="J559" s="136"/>
      <c r="L559" s="157">
        <f>'gibanje pridelkov'!A247</f>
        <v>6</v>
      </c>
      <c r="M559" s="153">
        <f>'gibanje pridelkov'!B247</f>
        <v>0</v>
      </c>
      <c r="N559" s="153">
        <f>'gibanje pridelkov'!C247</f>
        <v>0</v>
      </c>
      <c r="O559" s="419">
        <f>'gibanje pridelkov'!F247</f>
        <v>0</v>
      </c>
      <c r="P559" s="420"/>
      <c r="Q559" s="421"/>
    </row>
    <row r="560" spans="2:17" x14ac:dyDescent="0.2">
      <c r="B560" s="396">
        <v>27</v>
      </c>
      <c r="C560" s="137"/>
      <c r="D560" s="5"/>
      <c r="E560" s="13"/>
      <c r="F560" s="13"/>
      <c r="G560" s="13"/>
      <c r="H560" s="10"/>
      <c r="I560" s="10"/>
      <c r="J560" s="136"/>
      <c r="L560" s="157">
        <f>'gibanje pridelkov'!A248</f>
        <v>7</v>
      </c>
      <c r="M560" s="153">
        <f>'gibanje pridelkov'!B248</f>
        <v>0</v>
      </c>
      <c r="N560" s="153">
        <f>'gibanje pridelkov'!C248</f>
        <v>0</v>
      </c>
      <c r="O560" s="419">
        <f>'gibanje pridelkov'!F248</f>
        <v>0</v>
      </c>
      <c r="P560" s="420"/>
      <c r="Q560" s="421"/>
    </row>
    <row r="561" spans="2:17" x14ac:dyDescent="0.2">
      <c r="B561" s="396">
        <v>28</v>
      </c>
      <c r="C561" s="137"/>
      <c r="D561" s="5"/>
      <c r="E561" s="13"/>
      <c r="F561" s="13"/>
      <c r="G561" s="13"/>
      <c r="H561" s="10"/>
      <c r="I561" s="10"/>
      <c r="J561" s="136"/>
      <c r="L561" s="157">
        <f>'gibanje pridelkov'!A249</f>
        <v>8</v>
      </c>
      <c r="M561" s="153">
        <f>'gibanje pridelkov'!B249</f>
        <v>0</v>
      </c>
      <c r="N561" s="153">
        <f>'gibanje pridelkov'!C249</f>
        <v>0</v>
      </c>
      <c r="O561" s="419">
        <f>'gibanje pridelkov'!F249</f>
        <v>0</v>
      </c>
      <c r="P561" s="420"/>
      <c r="Q561" s="421"/>
    </row>
    <row r="562" spans="2:17" x14ac:dyDescent="0.2">
      <c r="B562" s="396">
        <v>29</v>
      </c>
      <c r="C562" s="137"/>
      <c r="D562" s="5"/>
      <c r="E562" s="13"/>
      <c r="F562" s="13"/>
      <c r="G562" s="13"/>
      <c r="H562" s="10"/>
      <c r="I562" s="10"/>
      <c r="J562" s="136"/>
      <c r="L562" s="157">
        <f>'gibanje pridelkov'!A250</f>
        <v>9</v>
      </c>
      <c r="M562" s="153">
        <f>'gibanje pridelkov'!B250</f>
        <v>0</v>
      </c>
      <c r="N562" s="153">
        <f>'gibanje pridelkov'!C250</f>
        <v>0</v>
      </c>
      <c r="O562" s="419">
        <f>'gibanje pridelkov'!F250</f>
        <v>0</v>
      </c>
      <c r="P562" s="420"/>
      <c r="Q562" s="421"/>
    </row>
    <row r="563" spans="2:17" x14ac:dyDescent="0.2">
      <c r="B563" s="396">
        <v>30</v>
      </c>
      <c r="C563" s="137"/>
      <c r="D563" s="5"/>
      <c r="E563" s="13"/>
      <c r="F563" s="13"/>
      <c r="G563" s="13"/>
      <c r="H563" s="10"/>
      <c r="I563" s="10"/>
      <c r="J563" s="136"/>
      <c r="L563" s="157">
        <f>'gibanje pridelkov'!A251</f>
        <v>10</v>
      </c>
      <c r="M563" s="153">
        <f>'gibanje pridelkov'!B251</f>
        <v>0</v>
      </c>
      <c r="N563" s="153">
        <f>'gibanje pridelkov'!C251</f>
        <v>0</v>
      </c>
      <c r="O563" s="419">
        <f>'gibanje pridelkov'!F251</f>
        <v>0</v>
      </c>
      <c r="P563" s="420"/>
      <c r="Q563" s="421"/>
    </row>
    <row r="564" spans="2:17" x14ac:dyDescent="0.2">
      <c r="B564" s="396">
        <v>31</v>
      </c>
      <c r="C564" s="137"/>
      <c r="D564" s="5"/>
      <c r="E564" s="13"/>
      <c r="F564" s="13"/>
      <c r="G564" s="13"/>
      <c r="H564" s="10"/>
      <c r="I564" s="10"/>
      <c r="J564" s="136"/>
      <c r="L564" s="157">
        <f>'gibanje pridelkov'!A252</f>
        <v>11</v>
      </c>
      <c r="M564" s="153">
        <f>'gibanje pridelkov'!B252</f>
        <v>0</v>
      </c>
      <c r="N564" s="153">
        <f>'gibanje pridelkov'!C252</f>
        <v>0</v>
      </c>
      <c r="O564" s="419">
        <f>'gibanje pridelkov'!F252</f>
        <v>0</v>
      </c>
      <c r="P564" s="420"/>
      <c r="Q564" s="421"/>
    </row>
    <row r="565" spans="2:17" x14ac:dyDescent="0.2">
      <c r="B565" s="396">
        <v>32</v>
      </c>
      <c r="C565" s="137"/>
      <c r="D565" s="5"/>
      <c r="E565" s="13"/>
      <c r="F565" s="13"/>
      <c r="G565" s="13"/>
      <c r="H565" s="10"/>
      <c r="I565" s="10"/>
      <c r="J565" s="136"/>
      <c r="L565" s="157">
        <f>'gibanje pridelkov'!A253</f>
        <v>12</v>
      </c>
      <c r="M565" s="153">
        <f>'gibanje pridelkov'!B253</f>
        <v>0</v>
      </c>
      <c r="N565" s="153">
        <f>'gibanje pridelkov'!C253</f>
        <v>0</v>
      </c>
      <c r="O565" s="419">
        <f>'gibanje pridelkov'!F253</f>
        <v>0</v>
      </c>
      <c r="P565" s="420"/>
      <c r="Q565" s="421"/>
    </row>
    <row r="566" spans="2:17" x14ac:dyDescent="0.2">
      <c r="B566" s="396">
        <v>33</v>
      </c>
      <c r="C566" s="137"/>
      <c r="D566" s="5"/>
      <c r="E566" s="13"/>
      <c r="F566" s="13"/>
      <c r="G566" s="13"/>
      <c r="H566" s="10"/>
      <c r="I566" s="10"/>
      <c r="J566" s="136"/>
      <c r="L566" s="157">
        <f>'gibanje pridelkov'!A254</f>
        <v>13</v>
      </c>
      <c r="M566" s="153">
        <f>'gibanje pridelkov'!B254</f>
        <v>0</v>
      </c>
      <c r="N566" s="153">
        <f>'gibanje pridelkov'!C254</f>
        <v>0</v>
      </c>
      <c r="O566" s="419">
        <f>'gibanje pridelkov'!F254</f>
        <v>0</v>
      </c>
      <c r="P566" s="420"/>
      <c r="Q566" s="421"/>
    </row>
    <row r="567" spans="2:17" x14ac:dyDescent="0.2">
      <c r="B567" s="396">
        <v>34</v>
      </c>
      <c r="C567" s="137"/>
      <c r="D567" s="5"/>
      <c r="E567" s="13"/>
      <c r="F567" s="13"/>
      <c r="G567" s="13"/>
      <c r="H567" s="10"/>
      <c r="I567" s="10"/>
      <c r="J567" s="136"/>
      <c r="L567" s="157">
        <f>'gibanje pridelkov'!A255</f>
        <v>14</v>
      </c>
      <c r="M567" s="153">
        <f>'gibanje pridelkov'!B255</f>
        <v>0</v>
      </c>
      <c r="N567" s="153">
        <f>'gibanje pridelkov'!C255</f>
        <v>0</v>
      </c>
      <c r="O567" s="419">
        <f>'gibanje pridelkov'!F255</f>
        <v>0</v>
      </c>
      <c r="P567" s="420"/>
      <c r="Q567" s="421"/>
    </row>
    <row r="568" spans="2:17" ht="13.5" thickBot="1" x14ac:dyDescent="0.25">
      <c r="B568" s="396">
        <v>35</v>
      </c>
      <c r="C568" s="137"/>
      <c r="D568" s="5"/>
      <c r="E568" s="13"/>
      <c r="F568" s="13"/>
      <c r="G568" s="13"/>
      <c r="H568" s="10"/>
      <c r="I568" s="10"/>
      <c r="J568" s="136"/>
      <c r="L568" s="158">
        <f>'gibanje pridelkov'!A256</f>
        <v>15</v>
      </c>
      <c r="M568" s="159">
        <f>'gibanje pridelkov'!B256</f>
        <v>0</v>
      </c>
      <c r="N568" s="159">
        <f>'gibanje pridelkov'!C256</f>
        <v>0</v>
      </c>
      <c r="O568" s="433">
        <f>'gibanje pridelkov'!F256</f>
        <v>0</v>
      </c>
      <c r="P568" s="434"/>
      <c r="Q568" s="435"/>
    </row>
    <row r="569" spans="2:17" x14ac:dyDescent="0.2">
      <c r="B569" s="396">
        <v>36</v>
      </c>
      <c r="C569" s="137"/>
      <c r="D569" s="5"/>
      <c r="E569" s="13"/>
      <c r="F569" s="13"/>
      <c r="G569" s="13"/>
      <c r="H569" s="10"/>
      <c r="I569" s="10"/>
      <c r="J569" s="136"/>
      <c r="L569" s="166"/>
      <c r="M569" s="153"/>
      <c r="N569" s="153"/>
      <c r="O569" s="360"/>
      <c r="P569" s="361"/>
      <c r="Q569" s="361"/>
    </row>
    <row r="570" spans="2:17" x14ac:dyDescent="0.2">
      <c r="B570" s="396">
        <v>37</v>
      </c>
      <c r="C570" s="137"/>
      <c r="D570" s="5"/>
      <c r="E570" s="13"/>
      <c r="F570" s="13"/>
      <c r="G570" s="13"/>
      <c r="H570" s="10"/>
      <c r="I570" s="10"/>
      <c r="J570" s="136"/>
      <c r="L570" s="166"/>
      <c r="M570" s="153"/>
      <c r="N570" s="153"/>
      <c r="O570" s="360"/>
      <c r="P570" s="361"/>
      <c r="Q570" s="361"/>
    </row>
    <row r="571" spans="2:17" x14ac:dyDescent="0.2">
      <c r="B571" s="396">
        <v>38</v>
      </c>
      <c r="C571" s="137"/>
      <c r="D571" s="5"/>
      <c r="E571" s="13"/>
      <c r="F571" s="13"/>
      <c r="G571" s="13"/>
      <c r="H571" s="10"/>
      <c r="I571" s="10"/>
      <c r="J571" s="136"/>
      <c r="L571" s="166"/>
      <c r="M571" s="153"/>
      <c r="N571" s="153"/>
      <c r="O571" s="360"/>
      <c r="P571" s="361"/>
      <c r="Q571" s="361"/>
    </row>
    <row r="572" spans="2:17" x14ac:dyDescent="0.2">
      <c r="B572" s="396">
        <v>39</v>
      </c>
      <c r="C572" s="137"/>
      <c r="D572" s="5"/>
      <c r="E572" s="13"/>
      <c r="F572" s="13"/>
      <c r="G572" s="13"/>
      <c r="H572" s="10"/>
      <c r="I572" s="10"/>
      <c r="J572" s="136"/>
      <c r="L572" s="166"/>
      <c r="M572" s="153"/>
      <c r="N572" s="153"/>
      <c r="O572" s="360"/>
      <c r="P572" s="361"/>
      <c r="Q572" s="361"/>
    </row>
    <row r="573" spans="2:17" x14ac:dyDescent="0.2">
      <c r="B573" s="396">
        <v>40</v>
      </c>
      <c r="C573" s="137"/>
      <c r="D573" s="5"/>
      <c r="E573" s="13"/>
      <c r="F573" s="13"/>
      <c r="G573" s="13"/>
      <c r="H573" s="10"/>
      <c r="I573" s="10"/>
      <c r="J573" s="136"/>
      <c r="L573" s="166"/>
      <c r="M573" s="153"/>
      <c r="N573" s="153"/>
      <c r="O573" s="360"/>
      <c r="P573" s="361"/>
      <c r="Q573" s="361"/>
    </row>
    <row r="574" spans="2:17" x14ac:dyDescent="0.2">
      <c r="B574" s="396">
        <v>41</v>
      </c>
      <c r="C574" s="137"/>
      <c r="D574" s="5"/>
      <c r="E574" s="13"/>
      <c r="F574" s="13"/>
      <c r="G574" s="13"/>
      <c r="H574" s="10"/>
      <c r="I574" s="10"/>
      <c r="J574" s="136"/>
      <c r="L574" s="166"/>
      <c r="M574" s="153"/>
      <c r="N574" s="153"/>
      <c r="O574" s="360"/>
      <c r="P574" s="361"/>
      <c r="Q574" s="361"/>
    </row>
    <row r="575" spans="2:17" x14ac:dyDescent="0.2">
      <c r="B575" s="396">
        <v>42</v>
      </c>
      <c r="C575" s="137"/>
      <c r="D575" s="5"/>
      <c r="E575" s="13"/>
      <c r="F575" s="13"/>
      <c r="G575" s="13"/>
      <c r="H575" s="10"/>
      <c r="I575" s="10"/>
      <c r="J575" s="136"/>
      <c r="L575" s="166"/>
      <c r="M575" s="153"/>
      <c r="N575" s="153"/>
      <c r="O575" s="360"/>
      <c r="P575" s="361"/>
      <c r="Q575" s="361"/>
    </row>
    <row r="576" spans="2:17" x14ac:dyDescent="0.2">
      <c r="B576" s="396">
        <v>43</v>
      </c>
      <c r="C576" s="137"/>
      <c r="D576" s="5"/>
      <c r="E576" s="13"/>
      <c r="F576" s="13"/>
      <c r="G576" s="13"/>
      <c r="H576" s="10"/>
      <c r="I576" s="10"/>
      <c r="J576" s="136"/>
      <c r="L576" s="166"/>
      <c r="M576" s="153"/>
      <c r="N576" s="153"/>
      <c r="O576" s="360"/>
      <c r="P576" s="361"/>
      <c r="Q576" s="361"/>
    </row>
    <row r="577" spans="2:17" x14ac:dyDescent="0.2">
      <c r="B577" s="396">
        <v>44</v>
      </c>
      <c r="C577" s="137"/>
      <c r="D577" s="5"/>
      <c r="E577" s="13"/>
      <c r="F577" s="13"/>
      <c r="G577" s="13"/>
      <c r="H577" s="10"/>
      <c r="I577" s="10"/>
      <c r="J577" s="136"/>
      <c r="L577" s="166"/>
      <c r="M577" s="153"/>
      <c r="N577" s="153"/>
      <c r="O577" s="360"/>
      <c r="P577" s="361"/>
      <c r="Q577" s="361"/>
    </row>
    <row r="578" spans="2:17" x14ac:dyDescent="0.2">
      <c r="B578" s="396">
        <v>45</v>
      </c>
      <c r="C578" s="137"/>
      <c r="D578" s="5"/>
      <c r="E578" s="13"/>
      <c r="F578" s="13"/>
      <c r="G578" s="13"/>
      <c r="H578" s="10"/>
      <c r="I578" s="10"/>
      <c r="J578" s="136"/>
      <c r="L578" s="166"/>
      <c r="M578" s="153"/>
      <c r="N578" s="153"/>
      <c r="O578" s="360"/>
      <c r="P578" s="361"/>
      <c r="Q578" s="361"/>
    </row>
    <row r="579" spans="2:17" x14ac:dyDescent="0.2">
      <c r="B579" s="386" t="s">
        <v>35</v>
      </c>
      <c r="C579" s="393"/>
      <c r="D579" s="394"/>
      <c r="E579" s="397"/>
      <c r="F579" s="397"/>
      <c r="G579" s="397"/>
      <c r="H579" s="398">
        <f>SUM(H534:H578)</f>
        <v>0</v>
      </c>
      <c r="I579" s="398">
        <f>SUM(I534:I578)</f>
        <v>0</v>
      </c>
      <c r="J579" s="399"/>
    </row>
    <row r="580" spans="2:17" x14ac:dyDescent="0.2">
      <c r="B580" s="256"/>
      <c r="C580" s="341"/>
      <c r="D580" s="256"/>
      <c r="E580" s="256"/>
      <c r="F580" s="256"/>
      <c r="G580" s="256"/>
      <c r="H580" s="342"/>
      <c r="I580" s="342"/>
      <c r="J580" s="256"/>
    </row>
    <row r="581" spans="2:17" x14ac:dyDescent="0.2">
      <c r="B581" s="256"/>
      <c r="C581" s="341"/>
      <c r="D581" s="256"/>
      <c r="E581" s="256"/>
      <c r="F581" s="256"/>
      <c r="G581" s="256"/>
      <c r="H581" s="342"/>
      <c r="I581" s="342"/>
      <c r="J581" s="256"/>
    </row>
    <row r="582" spans="2:17" x14ac:dyDescent="0.2">
      <c r="B582" s="256"/>
      <c r="C582" s="341"/>
      <c r="D582" s="256"/>
      <c r="E582" s="256"/>
      <c r="F582" s="256"/>
      <c r="G582" s="256"/>
      <c r="H582" s="342"/>
      <c r="I582" s="342"/>
      <c r="J582" s="256"/>
    </row>
    <row r="583" spans="2:17" x14ac:dyDescent="0.2">
      <c r="B583" s="256"/>
      <c r="C583" s="341"/>
      <c r="D583" s="256"/>
      <c r="E583" s="256"/>
      <c r="F583" s="256"/>
      <c r="G583" s="256"/>
      <c r="H583" s="342"/>
      <c r="I583" s="342"/>
      <c r="J583" s="256"/>
    </row>
    <row r="584" spans="2:17" x14ac:dyDescent="0.2">
      <c r="B584" s="256"/>
      <c r="C584" s="341"/>
      <c r="D584" s="256"/>
      <c r="E584" s="256"/>
      <c r="F584" s="256"/>
      <c r="G584" s="256"/>
      <c r="H584" s="342"/>
      <c r="I584" s="342"/>
      <c r="J584" s="256"/>
    </row>
    <row r="585" spans="2:17" x14ac:dyDescent="0.2">
      <c r="B585" s="256"/>
      <c r="C585" s="341"/>
      <c r="D585" s="256"/>
      <c r="E585" s="256"/>
      <c r="F585" s="256"/>
      <c r="G585" s="256"/>
      <c r="H585" s="342"/>
      <c r="I585" s="342"/>
      <c r="J585" s="256"/>
    </row>
    <row r="586" spans="2:17" x14ac:dyDescent="0.2">
      <c r="B586" s="256"/>
      <c r="C586" s="341"/>
      <c r="D586" s="256"/>
      <c r="E586" s="256"/>
      <c r="F586" s="256"/>
      <c r="G586" s="256"/>
      <c r="H586" s="342"/>
      <c r="I586" s="342"/>
      <c r="J586" s="256"/>
    </row>
    <row r="587" spans="2:17" x14ac:dyDescent="0.2">
      <c r="B587" s="256"/>
      <c r="C587" s="341"/>
      <c r="D587" s="256"/>
      <c r="E587" s="256"/>
      <c r="F587" s="256"/>
      <c r="G587" s="256"/>
      <c r="H587" s="342"/>
      <c r="I587" s="342"/>
      <c r="J587" s="256"/>
    </row>
    <row r="588" spans="2:17" x14ac:dyDescent="0.2">
      <c r="B588" s="256"/>
      <c r="C588" s="341"/>
      <c r="D588" s="256"/>
      <c r="E588" s="256"/>
      <c r="F588" s="256"/>
      <c r="G588" s="256"/>
      <c r="H588" s="342"/>
      <c r="I588" s="342"/>
      <c r="J588" s="256"/>
    </row>
    <row r="589" spans="2:17" x14ac:dyDescent="0.2">
      <c r="B589" s="256"/>
      <c r="C589" s="341"/>
      <c r="D589" s="256"/>
      <c r="E589" s="256"/>
      <c r="F589" s="256"/>
      <c r="G589" s="256"/>
      <c r="H589" s="342"/>
      <c r="I589" s="342"/>
      <c r="J589" s="256"/>
    </row>
    <row r="590" spans="2:17" x14ac:dyDescent="0.2">
      <c r="B590" s="256"/>
      <c r="C590" s="341"/>
      <c r="D590" s="256"/>
      <c r="E590" s="256"/>
      <c r="F590" s="256"/>
      <c r="G590" s="256"/>
      <c r="H590" s="342"/>
      <c r="I590" s="342"/>
      <c r="J590" s="256"/>
    </row>
    <row r="591" spans="2:17" x14ac:dyDescent="0.2">
      <c r="B591" s="256"/>
      <c r="C591" s="341"/>
      <c r="D591" s="256"/>
      <c r="E591" s="256"/>
      <c r="F591" s="256"/>
      <c r="G591" s="256"/>
      <c r="H591" s="342"/>
      <c r="I591" s="342"/>
      <c r="J591" s="256"/>
    </row>
    <row r="592" spans="2:17" x14ac:dyDescent="0.2">
      <c r="B592" s="256"/>
      <c r="C592" s="341"/>
      <c r="D592" s="256"/>
      <c r="E592" s="256"/>
      <c r="F592" s="256"/>
      <c r="G592" s="256"/>
      <c r="H592" s="342"/>
      <c r="I592" s="342"/>
      <c r="J592" s="256"/>
    </row>
    <row r="593" spans="2:10" x14ac:dyDescent="0.2">
      <c r="B593" s="256"/>
      <c r="C593" s="341"/>
      <c r="D593" s="256"/>
      <c r="E593" s="256"/>
      <c r="F593" s="256"/>
      <c r="G593" s="256"/>
      <c r="H593" s="342"/>
      <c r="I593" s="342"/>
      <c r="J593" s="256"/>
    </row>
    <row r="594" spans="2:10" x14ac:dyDescent="0.2">
      <c r="B594" s="256"/>
      <c r="C594" s="341"/>
      <c r="D594" s="256"/>
      <c r="E594" s="256"/>
      <c r="F594" s="256"/>
      <c r="G594" s="256"/>
      <c r="H594" s="342"/>
      <c r="I594" s="342"/>
      <c r="J594" s="256"/>
    </row>
    <row r="595" spans="2:10" x14ac:dyDescent="0.2">
      <c r="B595" s="256"/>
      <c r="C595" s="341"/>
      <c r="D595" s="256"/>
      <c r="E595" s="256"/>
      <c r="F595" s="256"/>
      <c r="G595" s="256"/>
      <c r="H595" s="342"/>
      <c r="I595" s="342"/>
      <c r="J595" s="256"/>
    </row>
    <row r="596" spans="2:10" x14ac:dyDescent="0.2">
      <c r="B596" s="256"/>
      <c r="C596" s="341"/>
      <c r="D596" s="256"/>
      <c r="E596" s="256"/>
      <c r="F596" s="256"/>
      <c r="G596" s="256"/>
      <c r="H596" s="342"/>
      <c r="I596" s="342"/>
      <c r="J596" s="256"/>
    </row>
    <row r="597" spans="2:10" x14ac:dyDescent="0.2">
      <c r="B597" s="256"/>
      <c r="C597" s="341"/>
      <c r="D597" s="256"/>
      <c r="E597" s="256"/>
      <c r="F597" s="256"/>
      <c r="G597" s="256"/>
      <c r="H597" s="342"/>
      <c r="I597" s="342"/>
      <c r="J597" s="256"/>
    </row>
    <row r="598" spans="2:10" x14ac:dyDescent="0.2">
      <c r="B598" s="256"/>
      <c r="C598" s="341"/>
      <c r="D598" s="256"/>
      <c r="E598" s="256"/>
      <c r="F598" s="256"/>
      <c r="G598" s="256"/>
      <c r="H598" s="342"/>
      <c r="I598" s="342"/>
      <c r="J598" s="256"/>
    </row>
    <row r="599" spans="2:10" x14ac:dyDescent="0.2">
      <c r="B599" s="256"/>
      <c r="C599" s="341"/>
      <c r="D599" s="256"/>
      <c r="E599" s="256"/>
      <c r="F599" s="256"/>
      <c r="G599" s="256"/>
      <c r="H599" s="342"/>
      <c r="I599" s="342"/>
      <c r="J599" s="256"/>
    </row>
    <row r="600" spans="2:10" x14ac:dyDescent="0.2">
      <c r="B600" s="256"/>
      <c r="C600" s="341"/>
      <c r="D600" s="256"/>
      <c r="E600" s="256"/>
      <c r="F600" s="256"/>
      <c r="G600" s="256"/>
      <c r="H600" s="342"/>
      <c r="I600" s="342"/>
      <c r="J600" s="256"/>
    </row>
    <row r="601" spans="2:10" x14ac:dyDescent="0.2">
      <c r="B601" s="256"/>
      <c r="C601" s="341"/>
      <c r="D601" s="256"/>
      <c r="E601" s="256"/>
      <c r="F601" s="256"/>
      <c r="G601" s="256"/>
      <c r="H601" s="342"/>
      <c r="I601" s="342"/>
      <c r="J601" s="256"/>
    </row>
    <row r="602" spans="2:10" x14ac:dyDescent="0.2">
      <c r="B602" s="256"/>
      <c r="C602" s="341"/>
      <c r="D602" s="256"/>
      <c r="E602" s="256"/>
      <c r="F602" s="256"/>
      <c r="G602" s="256"/>
      <c r="H602" s="342"/>
      <c r="I602" s="342"/>
      <c r="J602" s="256"/>
    </row>
    <row r="603" spans="2:10" x14ac:dyDescent="0.2">
      <c r="B603" s="256"/>
      <c r="C603" s="341"/>
      <c r="D603" s="256"/>
      <c r="E603" s="256"/>
      <c r="F603" s="256"/>
      <c r="G603" s="256"/>
      <c r="H603" s="342"/>
      <c r="I603" s="342"/>
      <c r="J603" s="256"/>
    </row>
    <row r="604" spans="2:10" x14ac:dyDescent="0.2">
      <c r="B604" s="256"/>
      <c r="C604" s="341"/>
      <c r="D604" s="256"/>
      <c r="E604" s="256"/>
      <c r="F604" s="256"/>
      <c r="G604" s="256"/>
      <c r="H604" s="342"/>
      <c r="I604" s="342"/>
      <c r="J604" s="256"/>
    </row>
    <row r="605" spans="2:10" x14ac:dyDescent="0.2">
      <c r="B605" s="256"/>
      <c r="C605" s="341"/>
      <c r="D605" s="256"/>
      <c r="E605" s="256"/>
      <c r="F605" s="256"/>
      <c r="G605" s="256"/>
      <c r="H605" s="342"/>
      <c r="I605" s="342"/>
      <c r="J605" s="256"/>
    </row>
    <row r="606" spans="2:10" x14ac:dyDescent="0.2">
      <c r="B606" s="256"/>
      <c r="C606" s="341"/>
      <c r="D606" s="256"/>
      <c r="E606" s="256"/>
      <c r="F606" s="256"/>
      <c r="G606" s="256"/>
      <c r="H606" s="342"/>
      <c r="I606" s="342"/>
      <c r="J606" s="256"/>
    </row>
    <row r="607" spans="2:10" x14ac:dyDescent="0.2">
      <c r="B607" s="256"/>
      <c r="C607" s="341"/>
      <c r="D607" s="256"/>
      <c r="E607" s="256"/>
      <c r="F607" s="256"/>
      <c r="G607" s="256"/>
      <c r="H607" s="342"/>
      <c r="I607" s="342"/>
      <c r="J607" s="256"/>
    </row>
    <row r="608" spans="2:10" x14ac:dyDescent="0.2">
      <c r="B608" s="256"/>
      <c r="C608" s="341"/>
      <c r="D608" s="256"/>
      <c r="E608" s="256"/>
      <c r="F608" s="256"/>
      <c r="G608" s="256"/>
      <c r="H608" s="342"/>
      <c r="I608" s="342"/>
      <c r="J608" s="256"/>
    </row>
    <row r="609" spans="2:10" x14ac:dyDescent="0.2">
      <c r="B609" s="256"/>
      <c r="C609" s="341"/>
      <c r="D609" s="256"/>
      <c r="E609" s="256"/>
      <c r="F609" s="256"/>
      <c r="G609" s="256"/>
      <c r="H609" s="342"/>
      <c r="I609" s="342"/>
      <c r="J609" s="256"/>
    </row>
    <row r="610" spans="2:10" x14ac:dyDescent="0.2">
      <c r="B610" s="256"/>
      <c r="C610" s="341"/>
      <c r="D610" s="256"/>
      <c r="E610" s="256"/>
      <c r="F610" s="256"/>
      <c r="G610" s="256"/>
      <c r="H610" s="342"/>
      <c r="I610" s="342"/>
      <c r="J610" s="256"/>
    </row>
    <row r="611" spans="2:10" x14ac:dyDescent="0.2">
      <c r="B611" s="256"/>
      <c r="C611" s="341"/>
      <c r="D611" s="256"/>
      <c r="E611" s="256"/>
      <c r="F611" s="256"/>
      <c r="G611" s="256"/>
      <c r="H611" s="342"/>
      <c r="I611" s="342"/>
      <c r="J611" s="256"/>
    </row>
    <row r="612" spans="2:10" x14ac:dyDescent="0.2">
      <c r="B612" s="256"/>
      <c r="C612" s="341"/>
      <c r="D612" s="256"/>
      <c r="E612" s="256"/>
      <c r="F612" s="256"/>
      <c r="G612" s="256"/>
      <c r="H612" s="342"/>
      <c r="I612" s="342"/>
      <c r="J612" s="256"/>
    </row>
    <row r="613" spans="2:10" x14ac:dyDescent="0.2">
      <c r="B613" s="256"/>
      <c r="C613" s="341"/>
      <c r="D613" s="256"/>
      <c r="E613" s="256"/>
      <c r="F613" s="256"/>
      <c r="G613" s="256"/>
      <c r="H613" s="342"/>
      <c r="I613" s="342"/>
      <c r="J613" s="256"/>
    </row>
    <row r="614" spans="2:10" x14ac:dyDescent="0.2">
      <c r="B614" s="256"/>
      <c r="C614" s="341"/>
      <c r="D614" s="256"/>
      <c r="E614" s="256"/>
      <c r="F614" s="256"/>
      <c r="G614" s="256"/>
      <c r="H614" s="342"/>
      <c r="I614" s="342"/>
      <c r="J614" s="256"/>
    </row>
    <row r="615" spans="2:10" x14ac:dyDescent="0.2">
      <c r="B615" s="256"/>
      <c r="C615" s="341"/>
      <c r="D615" s="256"/>
      <c r="E615" s="256"/>
      <c r="F615" s="256"/>
      <c r="G615" s="256"/>
      <c r="H615" s="342"/>
      <c r="I615" s="342"/>
      <c r="J615" s="256"/>
    </row>
    <row r="616" spans="2:10" x14ac:dyDescent="0.2">
      <c r="B616" s="256"/>
      <c r="C616" s="341"/>
      <c r="D616" s="256"/>
      <c r="E616" s="256"/>
      <c r="F616" s="256"/>
      <c r="G616" s="256"/>
      <c r="H616" s="342"/>
      <c r="I616" s="342"/>
      <c r="J616" s="256"/>
    </row>
    <row r="617" spans="2:10" x14ac:dyDescent="0.2">
      <c r="B617" s="256"/>
      <c r="C617" s="341"/>
      <c r="D617" s="256"/>
      <c r="E617" s="256"/>
      <c r="F617" s="256"/>
      <c r="G617" s="256"/>
      <c r="H617" s="342"/>
      <c r="I617" s="342"/>
      <c r="J617" s="256"/>
    </row>
    <row r="618" spans="2:10" x14ac:dyDescent="0.2">
      <c r="B618" s="256"/>
      <c r="C618" s="341"/>
      <c r="D618" s="256"/>
      <c r="E618" s="256"/>
      <c r="F618" s="256"/>
      <c r="G618" s="256"/>
      <c r="H618" s="342"/>
      <c r="I618" s="342"/>
      <c r="J618" s="256"/>
    </row>
    <row r="619" spans="2:10" x14ac:dyDescent="0.2">
      <c r="B619" s="256"/>
      <c r="C619" s="341"/>
      <c r="D619" s="256"/>
      <c r="E619" s="256"/>
      <c r="F619" s="256"/>
      <c r="G619" s="256"/>
      <c r="H619" s="342"/>
      <c r="I619" s="342"/>
      <c r="J619" s="256"/>
    </row>
    <row r="620" spans="2:10" x14ac:dyDescent="0.2">
      <c r="B620" s="256"/>
      <c r="C620" s="341"/>
      <c r="D620" s="256"/>
      <c r="E620" s="256"/>
      <c r="F620" s="256"/>
      <c r="G620" s="256"/>
      <c r="H620" s="342"/>
      <c r="I620" s="342"/>
      <c r="J620" s="256"/>
    </row>
    <row r="621" spans="2:10" x14ac:dyDescent="0.2">
      <c r="B621" s="256"/>
      <c r="C621" s="341"/>
      <c r="D621" s="256"/>
      <c r="E621" s="256"/>
      <c r="F621" s="256"/>
      <c r="G621" s="256"/>
      <c r="H621" s="342"/>
      <c r="I621" s="342"/>
      <c r="J621" s="256"/>
    </row>
    <row r="622" spans="2:10" x14ac:dyDescent="0.2">
      <c r="B622" s="256"/>
      <c r="C622" s="341"/>
      <c r="D622" s="256"/>
      <c r="E622" s="256"/>
      <c r="F622" s="256"/>
      <c r="G622" s="256"/>
      <c r="H622" s="342"/>
      <c r="I622" s="342"/>
      <c r="J622" s="256"/>
    </row>
    <row r="623" spans="2:10" x14ac:dyDescent="0.2">
      <c r="B623" s="256"/>
      <c r="C623" s="341"/>
      <c r="D623" s="256"/>
      <c r="E623" s="256"/>
      <c r="F623" s="256"/>
      <c r="G623" s="256"/>
      <c r="H623" s="342"/>
      <c r="I623" s="342"/>
      <c r="J623" s="256"/>
    </row>
    <row r="624" spans="2:10" x14ac:dyDescent="0.2">
      <c r="B624" s="256"/>
      <c r="C624" s="341"/>
      <c r="D624" s="256"/>
      <c r="E624" s="256"/>
      <c r="F624" s="256"/>
      <c r="G624" s="256"/>
      <c r="H624" s="342"/>
      <c r="I624" s="342"/>
      <c r="J624" s="256"/>
    </row>
    <row r="625" spans="2:10" x14ac:dyDescent="0.2">
      <c r="B625" s="256"/>
      <c r="C625" s="341"/>
      <c r="D625" s="256"/>
      <c r="E625" s="256"/>
      <c r="F625" s="256"/>
      <c r="G625" s="256"/>
      <c r="H625" s="342"/>
      <c r="I625" s="342"/>
      <c r="J625" s="256"/>
    </row>
    <row r="626" spans="2:10" x14ac:dyDescent="0.2">
      <c r="B626" s="256"/>
      <c r="C626" s="341"/>
      <c r="D626" s="256"/>
      <c r="E626" s="256"/>
      <c r="F626" s="256"/>
      <c r="G626" s="256"/>
      <c r="H626" s="342"/>
      <c r="I626" s="342"/>
      <c r="J626" s="256"/>
    </row>
    <row r="627" spans="2:10" x14ac:dyDescent="0.2">
      <c r="B627" s="256"/>
      <c r="C627" s="341"/>
      <c r="D627" s="256"/>
      <c r="E627" s="256"/>
      <c r="F627" s="256"/>
      <c r="G627" s="256"/>
      <c r="H627" s="342"/>
      <c r="I627" s="342"/>
      <c r="J627" s="256"/>
    </row>
    <row r="628" spans="2:10" x14ac:dyDescent="0.2">
      <c r="B628" s="256"/>
      <c r="C628" s="341"/>
      <c r="D628" s="256"/>
      <c r="E628" s="256"/>
      <c r="F628" s="256"/>
      <c r="G628" s="256"/>
      <c r="H628" s="342"/>
      <c r="I628" s="342"/>
      <c r="J628" s="256"/>
    </row>
    <row r="629" spans="2:10" x14ac:dyDescent="0.2">
      <c r="B629" s="256"/>
      <c r="C629" s="341"/>
      <c r="D629" s="256"/>
      <c r="E629" s="256"/>
      <c r="F629" s="256"/>
      <c r="G629" s="256"/>
      <c r="H629" s="342"/>
      <c r="I629" s="342"/>
      <c r="J629" s="256"/>
    </row>
    <row r="630" spans="2:10" x14ac:dyDescent="0.2">
      <c r="B630" s="256"/>
      <c r="C630" s="341"/>
      <c r="D630" s="256"/>
      <c r="E630" s="256"/>
      <c r="F630" s="256"/>
      <c r="G630" s="256"/>
      <c r="H630" s="342"/>
      <c r="I630" s="342"/>
      <c r="J630" s="256"/>
    </row>
    <row r="631" spans="2:10" x14ac:dyDescent="0.2">
      <c r="B631" s="256"/>
      <c r="C631" s="341"/>
      <c r="D631" s="256"/>
      <c r="E631" s="256"/>
      <c r="F631" s="256"/>
      <c r="G631" s="256"/>
      <c r="H631" s="342"/>
      <c r="I631" s="342"/>
      <c r="J631" s="256"/>
    </row>
    <row r="632" spans="2:10" x14ac:dyDescent="0.2">
      <c r="B632" s="256"/>
      <c r="C632" s="341"/>
      <c r="D632" s="256"/>
      <c r="E632" s="256"/>
      <c r="F632" s="256"/>
      <c r="G632" s="256"/>
      <c r="H632" s="342"/>
      <c r="I632" s="342"/>
      <c r="J632" s="256"/>
    </row>
    <row r="633" spans="2:10" x14ac:dyDescent="0.2">
      <c r="B633" s="256"/>
      <c r="C633" s="341"/>
      <c r="D633" s="256"/>
      <c r="E633" s="256"/>
      <c r="F633" s="256"/>
      <c r="G633" s="256"/>
      <c r="H633" s="342"/>
      <c r="I633" s="342"/>
      <c r="J633" s="256"/>
    </row>
    <row r="634" spans="2:10" x14ac:dyDescent="0.2">
      <c r="B634" s="256"/>
      <c r="C634" s="341"/>
      <c r="D634" s="256"/>
      <c r="E634" s="256"/>
      <c r="F634" s="256"/>
      <c r="G634" s="256"/>
      <c r="H634" s="342"/>
      <c r="I634" s="342"/>
      <c r="J634" s="256"/>
    </row>
    <row r="635" spans="2:10" x14ac:dyDescent="0.2">
      <c r="B635" s="256"/>
      <c r="C635" s="341"/>
      <c r="D635" s="256"/>
      <c r="E635" s="256"/>
      <c r="F635" s="256"/>
      <c r="G635" s="256"/>
      <c r="H635" s="342"/>
      <c r="I635" s="342"/>
      <c r="J635" s="256"/>
    </row>
    <row r="636" spans="2:10" x14ac:dyDescent="0.2">
      <c r="B636" s="256"/>
      <c r="C636" s="341"/>
      <c r="D636" s="256"/>
      <c r="E636" s="256"/>
      <c r="F636" s="256"/>
      <c r="G636" s="256"/>
      <c r="H636" s="342"/>
      <c r="I636" s="342"/>
      <c r="J636" s="256"/>
    </row>
    <row r="637" spans="2:10" x14ac:dyDescent="0.2">
      <c r="B637" s="256"/>
      <c r="C637" s="341"/>
      <c r="D637" s="256"/>
      <c r="E637" s="256"/>
      <c r="F637" s="256"/>
      <c r="G637" s="256"/>
      <c r="H637" s="342"/>
      <c r="I637" s="342"/>
      <c r="J637" s="256"/>
    </row>
    <row r="638" spans="2:10" x14ac:dyDescent="0.2">
      <c r="B638" s="256"/>
      <c r="C638" s="341"/>
      <c r="D638" s="256"/>
      <c r="E638" s="256"/>
      <c r="F638" s="256"/>
      <c r="G638" s="256"/>
      <c r="H638" s="342"/>
      <c r="I638" s="342"/>
      <c r="J638" s="256"/>
    </row>
    <row r="639" spans="2:10" x14ac:dyDescent="0.2">
      <c r="B639" s="256"/>
      <c r="C639" s="341"/>
      <c r="D639" s="256"/>
      <c r="E639" s="256"/>
      <c r="F639" s="256"/>
      <c r="G639" s="256"/>
      <c r="H639" s="342"/>
      <c r="I639" s="342"/>
      <c r="J639" s="256"/>
    </row>
    <row r="640" spans="2:10" x14ac:dyDescent="0.2">
      <c r="B640" s="256"/>
      <c r="C640" s="341"/>
      <c r="D640" s="256"/>
      <c r="E640" s="256"/>
      <c r="F640" s="256"/>
      <c r="G640" s="256"/>
      <c r="H640" s="342"/>
      <c r="I640" s="342"/>
      <c r="J640" s="256"/>
    </row>
    <row r="641" spans="2:10" x14ac:dyDescent="0.2">
      <c r="B641" s="256"/>
      <c r="C641" s="341"/>
      <c r="D641" s="256"/>
      <c r="E641" s="256"/>
      <c r="F641" s="256"/>
      <c r="G641" s="256"/>
      <c r="H641" s="342"/>
      <c r="I641" s="342"/>
      <c r="J641" s="256"/>
    </row>
    <row r="642" spans="2:10" x14ac:dyDescent="0.2">
      <c r="B642" s="256"/>
      <c r="C642" s="341"/>
      <c r="D642" s="256"/>
      <c r="E642" s="256"/>
      <c r="F642" s="256"/>
      <c r="G642" s="256"/>
      <c r="H642" s="342"/>
      <c r="I642" s="342"/>
      <c r="J642" s="256"/>
    </row>
    <row r="643" spans="2:10" x14ac:dyDescent="0.2">
      <c r="B643" s="256"/>
      <c r="C643" s="341"/>
      <c r="D643" s="256"/>
      <c r="E643" s="256"/>
      <c r="F643" s="256"/>
      <c r="G643" s="256"/>
      <c r="H643" s="342"/>
      <c r="I643" s="342"/>
      <c r="J643" s="256"/>
    </row>
    <row r="644" spans="2:10" x14ac:dyDescent="0.2">
      <c r="B644" s="256"/>
      <c r="C644" s="341"/>
      <c r="D644" s="256"/>
      <c r="E644" s="256"/>
      <c r="F644" s="256"/>
      <c r="G644" s="256"/>
      <c r="H644" s="342"/>
      <c r="I644" s="342"/>
      <c r="J644" s="256"/>
    </row>
    <row r="645" spans="2:10" x14ac:dyDescent="0.2">
      <c r="B645" s="256"/>
      <c r="C645" s="341"/>
      <c r="D645" s="256"/>
      <c r="E645" s="256"/>
      <c r="F645" s="256"/>
      <c r="G645" s="256"/>
      <c r="H645" s="342"/>
      <c r="I645" s="342"/>
      <c r="J645" s="256"/>
    </row>
    <row r="646" spans="2:10" x14ac:dyDescent="0.2">
      <c r="B646" s="256"/>
      <c r="C646" s="341"/>
      <c r="D646" s="256"/>
      <c r="E646" s="256"/>
      <c r="F646" s="256"/>
      <c r="G646" s="256"/>
      <c r="H646" s="342"/>
      <c r="I646" s="342"/>
      <c r="J646" s="256"/>
    </row>
    <row r="647" spans="2:10" x14ac:dyDescent="0.2">
      <c r="B647" s="256"/>
      <c r="C647" s="341"/>
      <c r="D647" s="256"/>
      <c r="E647" s="256"/>
      <c r="F647" s="256"/>
      <c r="G647" s="256"/>
      <c r="H647" s="342"/>
      <c r="I647" s="342"/>
      <c r="J647" s="256"/>
    </row>
    <row r="648" spans="2:10" x14ac:dyDescent="0.2">
      <c r="B648" s="256"/>
      <c r="C648" s="341"/>
      <c r="D648" s="256"/>
      <c r="E648" s="256"/>
      <c r="F648" s="256"/>
      <c r="G648" s="256"/>
      <c r="H648" s="342"/>
      <c r="I648" s="342"/>
      <c r="J648" s="256"/>
    </row>
    <row r="649" spans="2:10" x14ac:dyDescent="0.2">
      <c r="B649" s="256"/>
      <c r="C649" s="341"/>
      <c r="D649" s="256"/>
      <c r="E649" s="256"/>
      <c r="F649" s="256"/>
      <c r="G649" s="256"/>
      <c r="H649" s="342"/>
      <c r="I649" s="342"/>
      <c r="J649" s="256"/>
    </row>
    <row r="650" spans="2:10" x14ac:dyDescent="0.2">
      <c r="B650" s="256"/>
      <c r="C650" s="341"/>
      <c r="D650" s="256"/>
      <c r="E650" s="256"/>
      <c r="F650" s="256"/>
      <c r="G650" s="256"/>
      <c r="H650" s="342"/>
      <c r="I650" s="342"/>
      <c r="J650" s="256"/>
    </row>
    <row r="651" spans="2:10" x14ac:dyDescent="0.2">
      <c r="B651" s="256"/>
      <c r="C651" s="341"/>
      <c r="D651" s="256"/>
      <c r="E651" s="256"/>
      <c r="F651" s="256"/>
      <c r="G651" s="256"/>
      <c r="H651" s="342"/>
      <c r="I651" s="342"/>
      <c r="J651" s="256"/>
    </row>
    <row r="652" spans="2:10" x14ac:dyDescent="0.2">
      <c r="B652" s="256"/>
      <c r="C652" s="341"/>
      <c r="D652" s="256"/>
      <c r="E652" s="256"/>
      <c r="F652" s="256"/>
      <c r="G652" s="256"/>
      <c r="H652" s="342"/>
      <c r="I652" s="342"/>
      <c r="J652" s="256"/>
    </row>
    <row r="653" spans="2:10" x14ac:dyDescent="0.2">
      <c r="B653" s="256"/>
      <c r="C653" s="341"/>
      <c r="D653" s="256"/>
      <c r="E653" s="256"/>
      <c r="F653" s="256"/>
      <c r="G653" s="256"/>
      <c r="H653" s="342"/>
      <c r="I653" s="342"/>
      <c r="J653" s="256"/>
    </row>
    <row r="654" spans="2:10" x14ac:dyDescent="0.2">
      <c r="B654" s="256"/>
      <c r="C654" s="341"/>
      <c r="D654" s="256"/>
      <c r="E654" s="256"/>
      <c r="F654" s="256"/>
      <c r="G654" s="256"/>
      <c r="H654" s="342"/>
      <c r="I654" s="342"/>
      <c r="J654" s="256"/>
    </row>
    <row r="655" spans="2:10" x14ac:dyDescent="0.2">
      <c r="B655" s="256"/>
      <c r="C655" s="341"/>
      <c r="D655" s="256"/>
      <c r="E655" s="256"/>
      <c r="F655" s="256"/>
      <c r="G655" s="256"/>
      <c r="H655" s="342"/>
      <c r="I655" s="342"/>
      <c r="J655" s="256"/>
    </row>
    <row r="656" spans="2:10" x14ac:dyDescent="0.2">
      <c r="B656" s="256"/>
      <c r="C656" s="341"/>
      <c r="D656" s="256"/>
      <c r="E656" s="256"/>
      <c r="F656" s="256"/>
      <c r="G656" s="256"/>
      <c r="H656" s="342"/>
      <c r="I656" s="342"/>
      <c r="J656" s="256"/>
    </row>
    <row r="657" spans="2:10" x14ac:dyDescent="0.2">
      <c r="B657" s="256"/>
      <c r="C657" s="341"/>
      <c r="D657" s="256"/>
      <c r="E657" s="256"/>
      <c r="F657" s="256"/>
      <c r="G657" s="256"/>
      <c r="H657" s="342"/>
      <c r="I657" s="342"/>
      <c r="J657" s="256"/>
    </row>
    <row r="658" spans="2:10" x14ac:dyDescent="0.2">
      <c r="B658" s="256"/>
      <c r="C658" s="341"/>
      <c r="D658" s="256"/>
      <c r="E658" s="256"/>
      <c r="F658" s="256"/>
      <c r="G658" s="256"/>
      <c r="H658" s="342"/>
      <c r="I658" s="342"/>
      <c r="J658" s="256"/>
    </row>
    <row r="659" spans="2:10" x14ac:dyDescent="0.2">
      <c r="B659" s="256"/>
      <c r="C659" s="341"/>
      <c r="D659" s="256"/>
      <c r="E659" s="256"/>
      <c r="F659" s="256"/>
      <c r="G659" s="256"/>
      <c r="H659" s="342"/>
      <c r="I659" s="342"/>
      <c r="J659" s="256"/>
    </row>
    <row r="660" spans="2:10" x14ac:dyDescent="0.2">
      <c r="B660" s="256"/>
      <c r="C660" s="341"/>
      <c r="D660" s="256"/>
      <c r="E660" s="256"/>
      <c r="F660" s="256"/>
      <c r="G660" s="256"/>
      <c r="H660" s="342"/>
      <c r="I660" s="342"/>
      <c r="J660" s="256"/>
    </row>
    <row r="661" spans="2:10" x14ac:dyDescent="0.2">
      <c r="B661" s="256"/>
      <c r="C661" s="341"/>
      <c r="D661" s="256"/>
      <c r="E661" s="256"/>
      <c r="F661" s="256"/>
      <c r="G661" s="256"/>
      <c r="H661" s="342"/>
      <c r="I661" s="342"/>
      <c r="J661" s="256"/>
    </row>
    <row r="662" spans="2:10" x14ac:dyDescent="0.2">
      <c r="B662" s="256"/>
      <c r="C662" s="341"/>
      <c r="D662" s="256"/>
      <c r="E662" s="256"/>
      <c r="F662" s="256"/>
      <c r="G662" s="256"/>
      <c r="H662" s="342"/>
      <c r="I662" s="342"/>
      <c r="J662" s="256"/>
    </row>
    <row r="663" spans="2:10" x14ac:dyDescent="0.2">
      <c r="B663" s="256"/>
      <c r="C663" s="341"/>
      <c r="D663" s="256"/>
      <c r="E663" s="256"/>
      <c r="F663" s="256"/>
      <c r="G663" s="256"/>
      <c r="H663" s="342"/>
      <c r="I663" s="342"/>
      <c r="J663" s="256"/>
    </row>
    <row r="664" spans="2:10" x14ac:dyDescent="0.2">
      <c r="B664" s="256"/>
      <c r="C664" s="341"/>
      <c r="D664" s="256"/>
      <c r="E664" s="256"/>
      <c r="F664" s="256"/>
      <c r="G664" s="256"/>
      <c r="H664" s="342"/>
      <c r="I664" s="342"/>
      <c r="J664" s="256"/>
    </row>
    <row r="665" spans="2:10" x14ac:dyDescent="0.2">
      <c r="B665" s="256"/>
      <c r="C665" s="341"/>
      <c r="D665" s="256"/>
      <c r="E665" s="256"/>
      <c r="F665" s="256"/>
      <c r="G665" s="256"/>
      <c r="H665" s="342"/>
      <c r="I665" s="342"/>
      <c r="J665" s="256"/>
    </row>
    <row r="666" spans="2:10" x14ac:dyDescent="0.2">
      <c r="B666" s="256"/>
      <c r="C666" s="341"/>
      <c r="D666" s="256"/>
      <c r="E666" s="256"/>
      <c r="F666" s="256"/>
      <c r="G666" s="256"/>
      <c r="H666" s="342"/>
      <c r="I666" s="342"/>
      <c r="J666" s="256"/>
    </row>
    <row r="667" spans="2:10" x14ac:dyDescent="0.2">
      <c r="B667" s="256"/>
      <c r="C667" s="341"/>
      <c r="D667" s="256"/>
      <c r="E667" s="256"/>
      <c r="F667" s="256"/>
      <c r="G667" s="256"/>
      <c r="H667" s="342"/>
      <c r="I667" s="342"/>
      <c r="J667" s="256"/>
    </row>
    <row r="668" spans="2:10" x14ac:dyDescent="0.2">
      <c r="B668" s="256"/>
      <c r="C668" s="341"/>
      <c r="D668" s="256"/>
      <c r="E668" s="256"/>
      <c r="F668" s="256"/>
      <c r="G668" s="256"/>
      <c r="H668" s="342"/>
      <c r="I668" s="342"/>
      <c r="J668" s="256"/>
    </row>
    <row r="669" spans="2:10" x14ac:dyDescent="0.2">
      <c r="B669" s="256"/>
      <c r="C669" s="341"/>
      <c r="D669" s="256"/>
      <c r="E669" s="256"/>
      <c r="F669" s="256"/>
      <c r="G669" s="256"/>
      <c r="H669" s="342"/>
      <c r="I669" s="342"/>
      <c r="J669" s="256"/>
    </row>
    <row r="670" spans="2:10" x14ac:dyDescent="0.2">
      <c r="B670" s="256"/>
      <c r="C670" s="341"/>
      <c r="D670" s="256"/>
      <c r="E670" s="256"/>
      <c r="F670" s="256"/>
      <c r="G670" s="256"/>
      <c r="H670" s="342"/>
      <c r="I670" s="342"/>
      <c r="J670" s="256"/>
    </row>
    <row r="671" spans="2:10" x14ac:dyDescent="0.2">
      <c r="B671" s="256"/>
      <c r="C671" s="341"/>
      <c r="D671" s="256"/>
      <c r="E671" s="256"/>
      <c r="F671" s="256"/>
      <c r="G671" s="256"/>
      <c r="H671" s="342"/>
      <c r="I671" s="342"/>
      <c r="J671" s="256"/>
    </row>
    <row r="672" spans="2:10" x14ac:dyDescent="0.2">
      <c r="B672" s="256"/>
      <c r="C672" s="341"/>
      <c r="D672" s="256"/>
      <c r="E672" s="256"/>
      <c r="F672" s="256"/>
      <c r="G672" s="256"/>
      <c r="H672" s="342"/>
      <c r="I672" s="342"/>
      <c r="J672" s="256"/>
    </row>
    <row r="673" spans="2:10" x14ac:dyDescent="0.2">
      <c r="B673" s="256"/>
      <c r="C673" s="341"/>
      <c r="D673" s="256"/>
      <c r="E673" s="256"/>
      <c r="F673" s="256"/>
      <c r="G673" s="256"/>
      <c r="H673" s="342"/>
      <c r="I673" s="342"/>
      <c r="J673" s="256"/>
    </row>
    <row r="674" spans="2:10" x14ac:dyDescent="0.2">
      <c r="B674" s="256"/>
      <c r="C674" s="341"/>
      <c r="D674" s="256"/>
      <c r="E674" s="256"/>
      <c r="F674" s="256"/>
      <c r="G674" s="256"/>
      <c r="H674" s="342"/>
      <c r="I674" s="342"/>
      <c r="J674" s="256"/>
    </row>
    <row r="675" spans="2:10" x14ac:dyDescent="0.2">
      <c r="B675" s="256"/>
      <c r="C675" s="341"/>
      <c r="D675" s="256"/>
      <c r="E675" s="256"/>
      <c r="F675" s="256"/>
      <c r="G675" s="256"/>
      <c r="H675" s="342"/>
      <c r="I675" s="342"/>
      <c r="J675" s="256"/>
    </row>
    <row r="676" spans="2:10" x14ac:dyDescent="0.2">
      <c r="B676" s="256"/>
      <c r="C676" s="341"/>
      <c r="D676" s="256"/>
      <c r="E676" s="256"/>
      <c r="F676" s="256"/>
      <c r="G676" s="256"/>
      <c r="H676" s="342"/>
      <c r="I676" s="342"/>
      <c r="J676" s="256"/>
    </row>
    <row r="677" spans="2:10" x14ac:dyDescent="0.2">
      <c r="B677" s="256"/>
      <c r="C677" s="341"/>
      <c r="D677" s="256"/>
      <c r="E677" s="256"/>
      <c r="F677" s="256"/>
      <c r="G677" s="256"/>
      <c r="H677" s="342"/>
      <c r="I677" s="342"/>
      <c r="J677" s="256"/>
    </row>
    <row r="678" spans="2:10" x14ac:dyDescent="0.2">
      <c r="B678" s="256"/>
      <c r="C678" s="341"/>
      <c r="D678" s="256"/>
      <c r="E678" s="256"/>
      <c r="F678" s="256"/>
      <c r="G678" s="256"/>
      <c r="H678" s="342"/>
      <c r="I678" s="342"/>
      <c r="J678" s="256"/>
    </row>
    <row r="679" spans="2:10" x14ac:dyDescent="0.2">
      <c r="B679" s="256"/>
      <c r="C679" s="341"/>
      <c r="D679" s="256"/>
      <c r="E679" s="256"/>
      <c r="F679" s="256"/>
      <c r="G679" s="256"/>
      <c r="H679" s="342"/>
      <c r="I679" s="342"/>
      <c r="J679" s="256"/>
    </row>
    <row r="680" spans="2:10" x14ac:dyDescent="0.2">
      <c r="B680" s="256"/>
      <c r="C680" s="341"/>
      <c r="D680" s="256"/>
      <c r="E680" s="256"/>
      <c r="F680" s="256"/>
      <c r="G680" s="256"/>
      <c r="H680" s="342"/>
      <c r="I680" s="342"/>
      <c r="J680" s="256"/>
    </row>
    <row r="681" spans="2:10" x14ac:dyDescent="0.2">
      <c r="B681" s="256"/>
      <c r="C681" s="341"/>
      <c r="D681" s="256"/>
      <c r="E681" s="256"/>
      <c r="F681" s="256"/>
      <c r="G681" s="256"/>
      <c r="H681" s="342"/>
      <c r="I681" s="342"/>
      <c r="J681" s="256"/>
    </row>
    <row r="682" spans="2:10" x14ac:dyDescent="0.2">
      <c r="B682" s="256"/>
      <c r="C682" s="341"/>
      <c r="D682" s="256"/>
      <c r="E682" s="256"/>
      <c r="F682" s="256"/>
      <c r="G682" s="256"/>
      <c r="H682" s="342"/>
      <c r="I682" s="342"/>
      <c r="J682" s="256"/>
    </row>
    <row r="683" spans="2:10" x14ac:dyDescent="0.2">
      <c r="B683" s="256"/>
      <c r="C683" s="341"/>
      <c r="D683" s="256"/>
      <c r="E683" s="256"/>
      <c r="F683" s="256"/>
      <c r="G683" s="256"/>
      <c r="H683" s="342"/>
      <c r="I683" s="342"/>
      <c r="J683" s="256"/>
    </row>
    <row r="684" spans="2:10" x14ac:dyDescent="0.2">
      <c r="B684" s="256"/>
      <c r="C684" s="341"/>
      <c r="D684" s="256"/>
      <c r="E684" s="256"/>
      <c r="F684" s="256"/>
      <c r="G684" s="256"/>
      <c r="H684" s="342"/>
      <c r="I684" s="342"/>
      <c r="J684" s="256"/>
    </row>
    <row r="685" spans="2:10" x14ac:dyDescent="0.2">
      <c r="B685" s="256"/>
      <c r="C685" s="341"/>
      <c r="D685" s="256"/>
      <c r="E685" s="256"/>
      <c r="F685" s="256"/>
      <c r="G685" s="256"/>
      <c r="H685" s="342"/>
      <c r="I685" s="342"/>
      <c r="J685" s="256"/>
    </row>
    <row r="686" spans="2:10" x14ac:dyDescent="0.2">
      <c r="B686" s="256"/>
      <c r="C686" s="341"/>
      <c r="D686" s="256"/>
      <c r="E686" s="256"/>
      <c r="F686" s="256"/>
      <c r="G686" s="256"/>
      <c r="H686" s="342"/>
      <c r="I686" s="342"/>
      <c r="J686" s="256"/>
    </row>
    <row r="687" spans="2:10" x14ac:dyDescent="0.2">
      <c r="B687" s="256"/>
      <c r="C687" s="341"/>
      <c r="D687" s="256"/>
      <c r="E687" s="256"/>
      <c r="F687" s="256"/>
      <c r="G687" s="256"/>
      <c r="H687" s="342"/>
      <c r="I687" s="342"/>
      <c r="J687" s="256"/>
    </row>
    <row r="688" spans="2:10" x14ac:dyDescent="0.2">
      <c r="B688" s="256"/>
      <c r="C688" s="341"/>
      <c r="D688" s="256"/>
      <c r="E688" s="256"/>
      <c r="F688" s="256"/>
      <c r="G688" s="256"/>
      <c r="H688" s="342"/>
      <c r="I688" s="342"/>
      <c r="J688" s="256"/>
    </row>
    <row r="689" spans="2:10" x14ac:dyDescent="0.2">
      <c r="B689" s="256"/>
      <c r="C689" s="341"/>
      <c r="D689" s="256"/>
      <c r="E689" s="256"/>
      <c r="F689" s="256"/>
      <c r="G689" s="256"/>
      <c r="H689" s="342"/>
      <c r="I689" s="342"/>
      <c r="J689" s="256"/>
    </row>
    <row r="690" spans="2:10" x14ac:dyDescent="0.2">
      <c r="B690" s="256"/>
      <c r="C690" s="341"/>
      <c r="D690" s="256"/>
      <c r="E690" s="256"/>
      <c r="F690" s="256"/>
      <c r="G690" s="256"/>
      <c r="H690" s="342"/>
      <c r="I690" s="342"/>
      <c r="J690" s="256"/>
    </row>
    <row r="691" spans="2:10" x14ac:dyDescent="0.2">
      <c r="B691" s="256"/>
      <c r="C691" s="341"/>
      <c r="D691" s="256"/>
      <c r="E691" s="256"/>
      <c r="F691" s="256"/>
      <c r="G691" s="256"/>
      <c r="H691" s="342"/>
      <c r="I691" s="342"/>
      <c r="J691" s="256"/>
    </row>
    <row r="692" spans="2:10" x14ac:dyDescent="0.2">
      <c r="B692" s="256"/>
      <c r="C692" s="341"/>
      <c r="D692" s="256"/>
      <c r="E692" s="256"/>
      <c r="F692" s="256"/>
      <c r="G692" s="256"/>
      <c r="H692" s="342"/>
      <c r="I692" s="342"/>
      <c r="J692" s="256"/>
    </row>
    <row r="693" spans="2:10" x14ac:dyDescent="0.2">
      <c r="B693" s="256"/>
      <c r="C693" s="341"/>
      <c r="D693" s="256"/>
      <c r="E693" s="256"/>
      <c r="F693" s="256"/>
      <c r="G693" s="256"/>
      <c r="H693" s="342"/>
      <c r="I693" s="342"/>
      <c r="J693" s="256"/>
    </row>
    <row r="694" spans="2:10" x14ac:dyDescent="0.2">
      <c r="B694" s="256"/>
      <c r="C694" s="341"/>
      <c r="D694" s="256"/>
      <c r="E694" s="256"/>
      <c r="F694" s="256"/>
      <c r="G694" s="256"/>
      <c r="H694" s="342"/>
      <c r="I694" s="342"/>
      <c r="J694" s="256"/>
    </row>
    <row r="695" spans="2:10" x14ac:dyDescent="0.2">
      <c r="B695" s="256"/>
      <c r="C695" s="341"/>
      <c r="D695" s="256"/>
      <c r="E695" s="256"/>
      <c r="F695" s="256"/>
      <c r="G695" s="256"/>
      <c r="H695" s="342"/>
      <c r="I695" s="342"/>
      <c r="J695" s="256"/>
    </row>
    <row r="696" spans="2:10" x14ac:dyDescent="0.2">
      <c r="B696" s="256"/>
      <c r="C696" s="341"/>
      <c r="D696" s="256"/>
      <c r="E696" s="256"/>
      <c r="F696" s="256"/>
      <c r="G696" s="256"/>
      <c r="H696" s="342"/>
      <c r="I696" s="342"/>
      <c r="J696" s="256"/>
    </row>
    <row r="697" spans="2:10" x14ac:dyDescent="0.2">
      <c r="B697" s="256"/>
      <c r="C697" s="341"/>
      <c r="D697" s="256"/>
      <c r="E697" s="256"/>
      <c r="F697" s="256"/>
      <c r="G697" s="256"/>
      <c r="H697" s="342"/>
      <c r="I697" s="342"/>
      <c r="J697" s="256"/>
    </row>
    <row r="698" spans="2:10" x14ac:dyDescent="0.2">
      <c r="B698" s="256"/>
      <c r="C698" s="341"/>
      <c r="D698" s="256"/>
      <c r="E698" s="256"/>
      <c r="F698" s="256"/>
      <c r="G698" s="256"/>
      <c r="H698" s="342"/>
      <c r="I698" s="342"/>
      <c r="J698" s="256"/>
    </row>
    <row r="699" spans="2:10" x14ac:dyDescent="0.2">
      <c r="B699" s="256"/>
      <c r="C699" s="341"/>
      <c r="D699" s="256"/>
      <c r="E699" s="256"/>
      <c r="F699" s="256"/>
      <c r="G699" s="256"/>
      <c r="H699" s="342"/>
      <c r="I699" s="342"/>
      <c r="J699" s="256"/>
    </row>
    <row r="700" spans="2:10" x14ac:dyDescent="0.2">
      <c r="B700" s="256"/>
      <c r="C700" s="341"/>
      <c r="D700" s="256"/>
      <c r="E700" s="256"/>
      <c r="F700" s="256"/>
      <c r="G700" s="256"/>
      <c r="H700" s="342"/>
      <c r="I700" s="342"/>
      <c r="J700" s="256"/>
    </row>
    <row r="701" spans="2:10" x14ac:dyDescent="0.2">
      <c r="B701" s="256"/>
      <c r="C701" s="341"/>
      <c r="D701" s="256"/>
      <c r="E701" s="256"/>
      <c r="F701" s="256"/>
      <c r="G701" s="256"/>
      <c r="H701" s="342"/>
      <c r="I701" s="342"/>
      <c r="J701" s="256"/>
    </row>
    <row r="702" spans="2:10" x14ac:dyDescent="0.2">
      <c r="B702" s="256"/>
      <c r="C702" s="341"/>
      <c r="D702" s="256"/>
      <c r="E702" s="256"/>
      <c r="F702" s="256"/>
      <c r="G702" s="256"/>
      <c r="H702" s="342"/>
      <c r="I702" s="342"/>
      <c r="J702" s="256"/>
    </row>
    <row r="703" spans="2:10" x14ac:dyDescent="0.2">
      <c r="B703" s="256"/>
      <c r="C703" s="341"/>
      <c r="D703" s="256"/>
      <c r="E703" s="256"/>
      <c r="F703" s="256"/>
      <c r="G703" s="256"/>
      <c r="H703" s="342"/>
      <c r="I703" s="342"/>
      <c r="J703" s="256"/>
    </row>
    <row r="704" spans="2:10" x14ac:dyDescent="0.2">
      <c r="B704" s="256"/>
      <c r="C704" s="341"/>
      <c r="D704" s="256"/>
      <c r="E704" s="256"/>
      <c r="F704" s="256"/>
      <c r="G704" s="256"/>
      <c r="H704" s="342"/>
      <c r="I704" s="342"/>
      <c r="J704" s="256"/>
    </row>
    <row r="705" spans="2:10" x14ac:dyDescent="0.2">
      <c r="B705" s="256"/>
      <c r="C705" s="341"/>
      <c r="D705" s="256"/>
      <c r="E705" s="256"/>
      <c r="F705" s="256"/>
      <c r="G705" s="256"/>
      <c r="H705" s="342"/>
      <c r="I705" s="342"/>
      <c r="J705" s="256"/>
    </row>
    <row r="706" spans="2:10" x14ac:dyDescent="0.2">
      <c r="B706" s="256"/>
      <c r="C706" s="341"/>
      <c r="D706" s="256"/>
      <c r="E706" s="256"/>
      <c r="F706" s="256"/>
      <c r="G706" s="256"/>
      <c r="H706" s="342"/>
      <c r="I706" s="342"/>
      <c r="J706" s="256"/>
    </row>
    <row r="707" spans="2:10" x14ac:dyDescent="0.2">
      <c r="B707" s="256"/>
      <c r="C707" s="341"/>
      <c r="D707" s="256"/>
      <c r="E707" s="256"/>
      <c r="F707" s="256"/>
      <c r="G707" s="256"/>
      <c r="H707" s="342"/>
      <c r="I707" s="342"/>
      <c r="J707" s="256"/>
    </row>
  </sheetData>
  <sheetProtection formatColumns="0" formatRows="0"/>
  <dataConsolidate link="1">
    <dataRefs count="1">
      <dataRef ref="N11:S25" sheet="denarno poročilo"/>
    </dataRefs>
  </dataConsolidate>
  <mergeCells count="298">
    <mergeCell ref="O566:Q566"/>
    <mergeCell ref="O567:Q567"/>
    <mergeCell ref="O568:Q568"/>
    <mergeCell ref="O558:Q558"/>
    <mergeCell ref="O559:Q559"/>
    <mergeCell ref="O560:Q560"/>
    <mergeCell ref="O561:Q561"/>
    <mergeCell ref="O562:Q562"/>
    <mergeCell ref="O563:Q563"/>
    <mergeCell ref="O564:Q564"/>
    <mergeCell ref="O565:Q565"/>
    <mergeCell ref="O514:Q514"/>
    <mergeCell ref="O515:Q515"/>
    <mergeCell ref="O516:Q516"/>
    <mergeCell ref="L552:Q552"/>
    <mergeCell ref="O553:Q553"/>
    <mergeCell ref="O554:Q554"/>
    <mergeCell ref="O555:Q555"/>
    <mergeCell ref="O556:Q556"/>
    <mergeCell ref="O557:Q557"/>
    <mergeCell ref="O517:Q517"/>
    <mergeCell ref="O518:Q518"/>
    <mergeCell ref="O519:Q519"/>
    <mergeCell ref="O520:Q520"/>
    <mergeCell ref="O521:Q521"/>
    <mergeCell ref="L533:Q533"/>
    <mergeCell ref="L534:L535"/>
    <mergeCell ref="M534:M535"/>
    <mergeCell ref="N534:N535"/>
    <mergeCell ref="O534:O535"/>
    <mergeCell ref="P534:P535"/>
    <mergeCell ref="Q534:Q535"/>
    <mergeCell ref="L505:Q505"/>
    <mergeCell ref="O506:Q506"/>
    <mergeCell ref="O507:Q507"/>
    <mergeCell ref="O508:Q508"/>
    <mergeCell ref="O509:Q509"/>
    <mergeCell ref="O510:Q510"/>
    <mergeCell ref="O511:Q511"/>
    <mergeCell ref="O512:Q512"/>
    <mergeCell ref="O513:Q513"/>
    <mergeCell ref="O470:Q470"/>
    <mergeCell ref="O471:Q471"/>
    <mergeCell ref="O472:Q472"/>
    <mergeCell ref="O473:Q473"/>
    <mergeCell ref="O474:Q474"/>
    <mergeCell ref="L486:Q486"/>
    <mergeCell ref="L487:L488"/>
    <mergeCell ref="M487:M488"/>
    <mergeCell ref="N487:N488"/>
    <mergeCell ref="O487:O488"/>
    <mergeCell ref="P487:P488"/>
    <mergeCell ref="Q487:Q488"/>
    <mergeCell ref="O461:Q461"/>
    <mergeCell ref="O462:Q462"/>
    <mergeCell ref="O463:Q463"/>
    <mergeCell ref="O464:Q464"/>
    <mergeCell ref="O465:Q465"/>
    <mergeCell ref="O466:Q466"/>
    <mergeCell ref="O467:Q467"/>
    <mergeCell ref="O468:Q468"/>
    <mergeCell ref="O469:Q469"/>
    <mergeCell ref="L440:L441"/>
    <mergeCell ref="M440:M441"/>
    <mergeCell ref="N440:N441"/>
    <mergeCell ref="O440:O441"/>
    <mergeCell ref="P440:P441"/>
    <mergeCell ref="Q440:Q441"/>
    <mergeCell ref="L458:Q458"/>
    <mergeCell ref="O459:Q459"/>
    <mergeCell ref="O460:Q460"/>
    <mergeCell ref="O420:Q420"/>
    <mergeCell ref="O421:Q421"/>
    <mergeCell ref="O422:Q422"/>
    <mergeCell ref="O423:Q423"/>
    <mergeCell ref="O424:Q424"/>
    <mergeCell ref="O425:Q425"/>
    <mergeCell ref="O426:Q426"/>
    <mergeCell ref="O427:Q427"/>
    <mergeCell ref="L439:Q439"/>
    <mergeCell ref="L411:Q411"/>
    <mergeCell ref="O412:Q412"/>
    <mergeCell ref="O413:Q413"/>
    <mergeCell ref="O414:Q414"/>
    <mergeCell ref="O415:Q415"/>
    <mergeCell ref="O416:Q416"/>
    <mergeCell ref="O417:Q417"/>
    <mergeCell ref="O418:Q418"/>
    <mergeCell ref="O419:Q419"/>
    <mergeCell ref="O376:Q376"/>
    <mergeCell ref="O377:Q377"/>
    <mergeCell ref="O378:Q378"/>
    <mergeCell ref="O379:Q379"/>
    <mergeCell ref="O380:Q380"/>
    <mergeCell ref="L392:Q392"/>
    <mergeCell ref="L393:L394"/>
    <mergeCell ref="M393:M394"/>
    <mergeCell ref="N393:N394"/>
    <mergeCell ref="O393:O394"/>
    <mergeCell ref="P393:P394"/>
    <mergeCell ref="Q393:Q394"/>
    <mergeCell ref="O367:Q367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L346:L347"/>
    <mergeCell ref="M346:M347"/>
    <mergeCell ref="N346:N347"/>
    <mergeCell ref="O346:O347"/>
    <mergeCell ref="P346:P347"/>
    <mergeCell ref="Q346:Q347"/>
    <mergeCell ref="L364:Q364"/>
    <mergeCell ref="O365:Q365"/>
    <mergeCell ref="O366:Q366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L345:Q345"/>
    <mergeCell ref="L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282:Q282"/>
    <mergeCell ref="O283:Q283"/>
    <mergeCell ref="O284:Q284"/>
    <mergeCell ref="O285:Q285"/>
    <mergeCell ref="O286:Q286"/>
    <mergeCell ref="L298:Q298"/>
    <mergeCell ref="L299:L300"/>
    <mergeCell ref="M299:M300"/>
    <mergeCell ref="N299:N300"/>
    <mergeCell ref="O299:O300"/>
    <mergeCell ref="P299:P300"/>
    <mergeCell ref="Q299:Q300"/>
    <mergeCell ref="O273:Q273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L252:L253"/>
    <mergeCell ref="M252:M253"/>
    <mergeCell ref="N252:N253"/>
    <mergeCell ref="O252:O253"/>
    <mergeCell ref="P252:P253"/>
    <mergeCell ref="Q252:Q253"/>
    <mergeCell ref="L270:Q270"/>
    <mergeCell ref="O271:Q271"/>
    <mergeCell ref="O272:Q272"/>
    <mergeCell ref="O232:Q232"/>
    <mergeCell ref="O233:Q233"/>
    <mergeCell ref="O234:Q234"/>
    <mergeCell ref="O235:Q235"/>
    <mergeCell ref="O236:Q236"/>
    <mergeCell ref="O237:Q237"/>
    <mergeCell ref="O238:Q238"/>
    <mergeCell ref="O239:Q239"/>
    <mergeCell ref="L251:Q251"/>
    <mergeCell ref="L223:Q223"/>
    <mergeCell ref="O224:Q224"/>
    <mergeCell ref="O225:Q225"/>
    <mergeCell ref="O226:Q226"/>
    <mergeCell ref="O227:Q227"/>
    <mergeCell ref="O228:Q228"/>
    <mergeCell ref="O229:Q229"/>
    <mergeCell ref="O230:Q230"/>
    <mergeCell ref="O231:Q231"/>
    <mergeCell ref="O186:Q186"/>
    <mergeCell ref="O187:Q187"/>
    <mergeCell ref="O188:Q188"/>
    <mergeCell ref="O189:Q189"/>
    <mergeCell ref="O190:Q190"/>
    <mergeCell ref="O191:Q191"/>
    <mergeCell ref="O192:Q192"/>
    <mergeCell ref="L204:Q204"/>
    <mergeCell ref="L205:L206"/>
    <mergeCell ref="M205:M206"/>
    <mergeCell ref="N205:N206"/>
    <mergeCell ref="O205:O206"/>
    <mergeCell ref="P205:P206"/>
    <mergeCell ref="Q205:Q20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45:Q145"/>
    <mergeCell ref="L157:Q157"/>
    <mergeCell ref="L158:L159"/>
    <mergeCell ref="M158:M159"/>
    <mergeCell ref="N158:N159"/>
    <mergeCell ref="O158:O159"/>
    <mergeCell ref="P158:P159"/>
    <mergeCell ref="Q158:Q159"/>
    <mergeCell ref="L176:Q176"/>
    <mergeCell ref="O140:Q140"/>
    <mergeCell ref="O141:Q141"/>
    <mergeCell ref="O142:Q142"/>
    <mergeCell ref="O143:Q143"/>
    <mergeCell ref="O144:Q144"/>
    <mergeCell ref="O96:Q96"/>
    <mergeCell ref="O97:Q97"/>
    <mergeCell ref="O98:Q98"/>
    <mergeCell ref="O131:Q131"/>
    <mergeCell ref="O37:Q37"/>
    <mergeCell ref="O38:Q38"/>
    <mergeCell ref="O39:Q39"/>
    <mergeCell ref="O40:Q40"/>
    <mergeCell ref="O36:Q36"/>
    <mergeCell ref="O83:Q83"/>
    <mergeCell ref="L110:Q110"/>
    <mergeCell ref="L111:L112"/>
    <mergeCell ref="M111:M112"/>
    <mergeCell ref="N111:N112"/>
    <mergeCell ref="O111:O112"/>
    <mergeCell ref="P111:P112"/>
    <mergeCell ref="Q64:Q65"/>
    <mergeCell ref="L82:Q82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Q111:Q112"/>
    <mergeCell ref="Q17:Q18"/>
    <mergeCell ref="O132:Q132"/>
    <mergeCell ref="L35:Q35"/>
    <mergeCell ref="O47:Q47"/>
    <mergeCell ref="O48:Q48"/>
    <mergeCell ref="O49:Q49"/>
    <mergeCell ref="O50:Q50"/>
    <mergeCell ref="O51:Q51"/>
    <mergeCell ref="L17:L18"/>
    <mergeCell ref="M17:M18"/>
    <mergeCell ref="N17:N18"/>
    <mergeCell ref="O17:O18"/>
    <mergeCell ref="P17:P18"/>
    <mergeCell ref="L63:Q63"/>
    <mergeCell ref="L64:L65"/>
    <mergeCell ref="M64:M65"/>
    <mergeCell ref="N64:N65"/>
    <mergeCell ref="O64:O65"/>
    <mergeCell ref="P64:P65"/>
    <mergeCell ref="O84:Q84"/>
    <mergeCell ref="L129:Q129"/>
    <mergeCell ref="O130:Q130"/>
    <mergeCell ref="O94:Q94"/>
    <mergeCell ref="O95:Q95"/>
    <mergeCell ref="B6:D6"/>
    <mergeCell ref="B8:D8"/>
    <mergeCell ref="E6:G6"/>
    <mergeCell ref="E8:G8"/>
    <mergeCell ref="H6:J6"/>
    <mergeCell ref="H8:J8"/>
    <mergeCell ref="F7:H7"/>
    <mergeCell ref="O138:Q138"/>
    <mergeCell ref="O139:Q139"/>
    <mergeCell ref="L16:Q16"/>
    <mergeCell ref="F12:G12"/>
    <mergeCell ref="F13:G13"/>
    <mergeCell ref="O44:Q44"/>
    <mergeCell ref="O45:Q45"/>
    <mergeCell ref="O46:Q46"/>
    <mergeCell ref="O133:Q133"/>
    <mergeCell ref="O134:Q134"/>
    <mergeCell ref="O135:Q135"/>
    <mergeCell ref="O136:Q136"/>
    <mergeCell ref="O137:Q137"/>
    <mergeCell ref="B13:D13"/>
    <mergeCell ref="O41:Q41"/>
    <mergeCell ref="O42:Q42"/>
    <mergeCell ref="O43:Q43"/>
  </mergeCells>
  <conditionalFormatting sqref="L19:L33 L66:L80 L113:L127 L160:L174 L207:L221 L254:L268 L301:L315 L348:L362 L395:L409 L442:L456 L489:L503 L536:L550">
    <cfRule type="expression" dxfId="7" priority="10" stopIfTrue="1">
      <formula>(O19+P19+Q19)=0</formula>
    </cfRule>
  </conditionalFormatting>
  <conditionalFormatting sqref="L37:L61 L84:L108 L131:L155 L178:L202 L225:L249 L272:L296 L319:L343 L366:L390 L413:L437 L460:L484 L507:L531 L554:L578">
    <cfRule type="expression" dxfId="6" priority="9" stopIfTrue="1">
      <formula>O37=0</formula>
    </cfRule>
  </conditionalFormatting>
  <conditionalFormatting sqref="M19:M33 M66:M80 M113:M127 M160:M174 M207:M221 M254:M268 M301:M315 M348:M362 M395:M409 M442:M456 M489:M503 M536:M550">
    <cfRule type="expression" dxfId="5" priority="8" stopIfTrue="1">
      <formula>(O19+P19+Q19)=0</formula>
    </cfRule>
  </conditionalFormatting>
  <conditionalFormatting sqref="M37:M61 M84:M108 M131:M155 M178:M202 M225:M249 M272:M296 M319:M343 M366:M390 M413:M437 M460:M484 M507:M531 M554:M578">
    <cfRule type="expression" dxfId="4" priority="6" stopIfTrue="1">
      <formula>O37=0</formula>
    </cfRule>
  </conditionalFormatting>
  <conditionalFormatting sqref="N19:N33 N66:N80 N113:N127 N160:N174 N207:N221 N254:N268 N301:N315 N348:N362 N395:N409 N442:N456 N489:N503 N536:N550">
    <cfRule type="expression" dxfId="3" priority="5" stopIfTrue="1">
      <formula>(O19+P19+Q19)=0</formula>
    </cfRule>
  </conditionalFormatting>
  <conditionalFormatting sqref="N37:N61 N84:N108 N131:N155 N178:N202 N225:N249 N272:N296 N319:N343 N366:N390 N413:N437 N460:N484 N507:N531 N554:N578">
    <cfRule type="expression" dxfId="2" priority="4" stopIfTrue="1">
      <formula>O37=0</formula>
    </cfRule>
  </conditionalFormatting>
  <conditionalFormatting sqref="L37:Q61 L84:Q108 L131:Q155 L178:Q202 L225:Q249 L272:Q296 L319:Q343 L366:Q390 L413:Q437 L460:Q484 L507:Q531 L554:Q578">
    <cfRule type="cellIs" dxfId="1" priority="2" stopIfTrue="1" operator="equal">
      <formula>0</formula>
    </cfRule>
  </conditionalFormatting>
  <conditionalFormatting sqref="L19:Q33 L66:Q80 L113:Q127 L160:Q174 L207:Q221 L254:Q268 L301:Q315 L348:Q362 L395:Q409 L442:Q456 L489:Q503 L536:Q550">
    <cfRule type="cellIs" dxfId="0" priority="1" stopIfTrue="1" operator="equal">
      <formula>0</formula>
    </cfRule>
  </conditionalFormatting>
  <dataValidations count="2">
    <dataValidation type="decimal" operator="greaterThanOrEqual" allowBlank="1" showErrorMessage="1" errorTitle="Napačen vpis" error="Podatek mora biti število večje ali enako 0." sqref="H17:I61 H64:I108 H111:I155 H158:I202 H205:I249 H252:I296 H299:I343 H346:I390 H393:I437 H440:I484 E487:F531 H534:I578 E17:F61 H520:H531 E64:F108 E111:F155 E158:F202 E205:F249 E252:F296 E299:F343 E346:F390 E393:F437 E440:F484 I487:I531 H487:H518 E534:F578">
      <formula1>0</formula1>
    </dataValidation>
    <dataValidation type="decimal" operator="greaterThanOrEqual" allowBlank="1" showErrorMessage="1" errorTitle="Nepravilen vpis" error="Podatek mora biti število večje ali enako  0." sqref="H519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seznam za gibanje</vt:lpstr>
      <vt:lpstr>gibanje pridelkov</vt:lpstr>
      <vt:lpstr>gibanje živine</vt:lpstr>
      <vt:lpstr>gibanje del. sile</vt:lpstr>
      <vt:lpstr>denarno poročilo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Beguš</dc:creator>
  <cp:lastModifiedBy>KGZS Miha</cp:lastModifiedBy>
  <cp:lastPrinted>2016-12-09T10:34:58Z</cp:lastPrinted>
  <dcterms:created xsi:type="dcterms:W3CDTF">2011-12-16T09:19:15Z</dcterms:created>
  <dcterms:modified xsi:type="dcterms:W3CDTF">2024-02-21T06:04:42Z</dcterms:modified>
</cp:coreProperties>
</file>